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activeTab="1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діяльності'!$A$1:$J$196</definedName>
    <definedName name="_xlnm.Print_Area" localSheetId="0">'Показники результативності'!$A$1:$G$85</definedName>
  </definedNames>
  <calcPr calcId="125725"/>
</workbook>
</file>

<file path=xl/calcChain.xml><?xml version="1.0" encoding="utf-8"?>
<calcChain xmlns="http://schemas.openxmlformats.org/spreadsheetml/2006/main">
  <c r="E79" i="2"/>
  <c r="E68"/>
  <c r="F68"/>
  <c r="G68"/>
  <c r="F58"/>
  <c r="G58"/>
  <c r="G48"/>
  <c r="G39"/>
  <c r="G30"/>
  <c r="G12"/>
  <c r="G79"/>
  <c r="F30"/>
  <c r="E30"/>
  <c r="F12"/>
  <c r="G21" l="1"/>
  <c r="I12"/>
  <c r="I10"/>
  <c r="I8"/>
  <c r="K8" s="1"/>
  <c r="M144" i="1"/>
  <c r="L144"/>
  <c r="K144"/>
  <c r="K57"/>
  <c r="L57"/>
  <c r="M57"/>
  <c r="M19"/>
  <c r="L19"/>
  <c r="K19"/>
  <c r="N176" l="1"/>
  <c r="N143"/>
  <c r="N120"/>
  <c r="N95"/>
  <c r="N56"/>
  <c r="N15"/>
  <c r="N8"/>
  <c r="N102"/>
  <c r="N177"/>
  <c r="F48" i="2"/>
  <c r="K26" l="1"/>
  <c r="K17" l="1"/>
  <c r="S8"/>
  <c r="R8"/>
  <c r="Q8"/>
  <c r="K73" l="1"/>
  <c r="K64"/>
  <c r="K53"/>
  <c r="K44"/>
  <c r="K35"/>
  <c r="K75" l="1"/>
  <c r="F21"/>
  <c r="D58" l="1"/>
  <c r="E21" l="1"/>
</calcChain>
</file>

<file path=xl/sharedStrings.xml><?xml version="1.0" encoding="utf-8"?>
<sst xmlns="http://schemas.openxmlformats.org/spreadsheetml/2006/main" count="755" uniqueCount="358">
  <si>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</si>
  <si>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</si>
  <si>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</si>
  <si>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</si>
  <si>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</si>
  <si>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</si>
  <si>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Очікуваний результат</t>
  </si>
  <si>
    <t>Сприяти розвитку пішохідного руху та пішохідних просторів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</si>
  <si>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</si>
  <si>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</si>
  <si>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</si>
  <si>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</si>
  <si>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Утримання у належному стані будинку міської ради та його інженерних мереж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</si>
  <si>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</si>
  <si>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</si>
  <si>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</si>
  <si>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</si>
  <si>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</si>
  <si>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</si>
  <si>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</si>
  <si>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</si>
  <si>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</si>
  <si>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</si>
  <si>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</si>
  <si>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</si>
  <si>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</si>
  <si>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</si>
  <si>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</si>
  <si>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</si>
  <si>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</si>
  <si>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</si>
  <si>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</si>
  <si>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</si>
  <si>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</si>
  <si>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</si>
  <si>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</si>
  <si>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</si>
  <si>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</si>
  <si>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</si>
  <si>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</si>
  <si>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</si>
  <si>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</si>
  <si>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3.4.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</si>
  <si>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</si>
  <si>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</si>
  <si>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</si>
  <si>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</si>
  <si>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</si>
  <si>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</si>
  <si>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</si>
  <si>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</si>
  <si>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</si>
  <si>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</si>
  <si>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</si>
  <si>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</si>
  <si>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</si>
  <si>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</si>
  <si>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</si>
  <si>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</si>
  <si>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</si>
  <si>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</si>
  <si>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</si>
  <si>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</si>
  <si>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</si>
  <si>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</si>
  <si>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5.1.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</si>
  <si>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</si>
  <si>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</si>
  <si>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</si>
  <si>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</si>
  <si>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</si>
  <si>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УКБ;
Управління охорони здоров'я</t>
  </si>
  <si>
    <t>4.1.</t>
  </si>
  <si>
    <t>УКБ, управління культури, КП "Парк" ЖМР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</si>
  <si>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</si>
  <si>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</si>
  <si>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</si>
  <si>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</si>
  <si>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</si>
  <si>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</si>
  <si>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>7.1.</t>
  </si>
  <si>
    <t>8.1.</t>
  </si>
  <si>
    <t>Будівництво групового будинку</t>
  </si>
  <si>
    <t>Збудований груповий будинок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</si>
  <si>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</si>
  <si>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</si>
  <si>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</si>
  <si>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</si>
  <si>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</si>
  <si>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</si>
  <si>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</si>
  <si>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7. Інші заходи</t>
  </si>
  <si>
    <t>7.2.</t>
  </si>
  <si>
    <t>7.3.</t>
  </si>
  <si>
    <t>7.4.</t>
  </si>
  <si>
    <t>8. Капітальний ремонт та реконструкція вулиць, доріг та шляхопроводів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</si>
  <si>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</si>
  <si>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</si>
  <si>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</si>
  <si>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</si>
  <si>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Створена база водних видів спорту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</si>
  <si>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</si>
  <si>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</si>
  <si>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</si>
  <si>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</si>
  <si>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</si>
  <si>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</si>
  <si>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</si>
  <si>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</si>
  <si>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</si>
  <si>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</si>
  <si>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</si>
  <si>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</si>
  <si>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6.4.</t>
  </si>
  <si>
    <t>Реконструйований аеродромний комплекс</t>
  </si>
  <si>
    <t>Реконструкція аеродромного комплексу</t>
  </si>
  <si>
    <t>Секретар міської ради</t>
  </si>
  <si>
    <t>обласний бюджет</t>
  </si>
  <si>
    <t>Реконструкція кінотеатру "Жовтень"</t>
  </si>
  <si>
    <t>Створений новий культурний простір</t>
  </si>
  <si>
    <t xml:space="preserve">місцевий бюджет, інші джерела </t>
  </si>
  <si>
    <t xml:space="preserve">УКБ 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</si>
  <si>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</si>
  <si>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</si>
  <si>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</si>
  <si>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 xml:space="preserve"> </t>
  </si>
  <si>
    <t xml:space="preserve">Належний стан будинку </t>
  </si>
  <si>
    <t>Збудоване житло для ВПО</t>
  </si>
  <si>
    <t>Інженерні мережі для функціонування індустріального парку</t>
  </si>
  <si>
    <t>1.2.</t>
  </si>
  <si>
    <t>Комплексно термомодернізовано 40 будівель закладів освіти;
зменшено споживання теплової енергії на 7200 Гкал/рік</t>
  </si>
  <si>
    <t>інші джерела: (Кредитна установа для відбудови KfW)</t>
  </si>
  <si>
    <t>інші джерела: (грантові кошти)</t>
  </si>
  <si>
    <t>УКБ;
КП "Лікарня №2 ім. В.П. Павлусенка" ЖМР</t>
  </si>
  <si>
    <t>Послуги банку</t>
  </si>
  <si>
    <t xml:space="preserve">5.3.2. Будівництво льодової арени  за адресою: м. Житомир, вул. Чуднівська, 101-А (в т.ч. ПКД)
</t>
  </si>
  <si>
    <t>7.6.</t>
  </si>
  <si>
    <t>Будівлі бюджетної сфери з високим класом енергоефективності</t>
  </si>
  <si>
    <t>Будівництво нового онкологічного лікувально-діагностичного корпусу</t>
  </si>
  <si>
    <t>УКБ;
КП "Лікарня №1" ЖМР</t>
  </si>
  <si>
    <t>5.3.1. Будівництво багатофункціонального спортивного комплексу за адресою: бульвар Старий, 14-А в м. Житомир (в т.ч. ПКД)</t>
  </si>
  <si>
    <t>Інші джерела: (Грантові кошти)</t>
  </si>
  <si>
    <t>Напрями діяльності і заходи реалізації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</si>
  <si>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2024-2026</t>
  </si>
  <si>
    <t>2023-2024</t>
  </si>
  <si>
    <t>8.1.1. Капітальний ремонт вул. Київська (від вул. Небесної Сотні до шляхопроводу по Київському шосе) в м. Житомирі (в т.ч. ПКД)</t>
  </si>
  <si>
    <t>8.1.2. Капітальний ремонт Київського шосе в м. Житомирі (в т.ч. ПКД)</t>
  </si>
  <si>
    <t>8.1.3. Капітальний ремонт вул. Б.Лятошинського в м. Житомирі (в т.ч. ПКД)</t>
  </si>
  <si>
    <t>8.1.4. Капітальний ремонт вул. Небесної Сотні (площа Житній ринок – вул. Житній Базар) в м. Житомирі (в т.ч. ПКД)</t>
  </si>
  <si>
    <t>8.1.5. Капітальний ремонт дорожнього покриття по провулку Івана Багряного в м. Житомирі (в т.ч. ПКД)</t>
  </si>
  <si>
    <t>8.1.6. Капітальний ремонт дорожнього покриття вул.Чуднівська в м. Житомирі (в т.ч. ПКД)</t>
  </si>
  <si>
    <t>8.1.8. Капітальний ремонт шляхопроводу по вул. Жуйка в м. Житомирі (в т.ч. ПКД)</t>
  </si>
  <si>
    <t>8.1.9. Капітальний ремонт проспекту Незалежності в м. Житомирі (в т.ч. ПКД)</t>
  </si>
  <si>
    <t>8.1.10. Капітальний ремонт проспекту Миру в м. Житомирі (в т.ч. ПКД)</t>
  </si>
  <si>
    <t>8.1.11. Реконструкція проїзду Шпаковського в м.·Житомирі (в т.ч. ПКД)</t>
  </si>
  <si>
    <t>8.1.12. Капітальний ремонт провулку Корбутівський в м. Житомирі (в т.ч. ПКД)</t>
  </si>
  <si>
    <t>8.1.13. Капітальний ремонт вул. Покровська (проспект Незалежності – вул. Покровська, буд.107) в м. Житомирі (в т.ч. ПКД)</t>
  </si>
  <si>
    <t>7.1.1 Реставраційний ремонт даху будівлі міської ради за адресою: майдан ім. С.П. Корольова, 4/2 в м. Житомирі (капітальний ремонт) (в т.ч.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</si>
  <si>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ПКД)</t>
  </si>
  <si>
    <t>7.2.1.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</si>
  <si>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7.4.1. Нове будівництво малого групового будинку за адресою: м. Житомир, вул. Велика Бердичівська, 70  (в т. ч. ПКД)</t>
  </si>
  <si>
    <t>7.5.</t>
  </si>
  <si>
    <t>Поліпшити теплотехнічні характеристики конструкцій будівель закладів бюджетної сфери громади</t>
  </si>
  <si>
    <t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 (в т.ч. ПКД)</t>
  </si>
  <si>
    <t>1.1.3. Капітальний ремонт (енергоефективна термосанація) будівлі дошкільного навчального закладу № 15 за адресою: м. Житомир, вул. Старочуднівська, 4-а  (в т.ч. ПКД)</t>
  </si>
  <si>
    <t>3.2.3. Реконструкція будівлі КП "Лікарня № 1" Житомирської міської ради по вул. В.Бердичівська, 70, м.Житомир (в т.ч. ПКД)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</si>
  <si>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ПКД)</t>
  </si>
  <si>
    <t>5.4.1. Будівництво памп-треку в м. Житомир (в т.ч. ПКД)</t>
  </si>
  <si>
    <t xml:space="preserve"> 6.1.1. Будівництво індустріального парку по шосе Київському в м.Житомирі (в т.ч. ПКД)</t>
  </si>
  <si>
    <t>6.2.1. Капітальний ремонт тротуарів по вул.Небесної Сотні (вул. Київська - вул. Домбровського) в м.Житомирі (в т.ч. ПКД)</t>
  </si>
  <si>
    <t>6.2.2. Реконструкція пішохідних доріжок по вул.Покровській (від вул. Парникова до проспекту Незалежності)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</si>
  <si>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т.ч.ПКД)
</t>
  </si>
  <si>
    <t xml:space="preserve">6.4.1. Реконструкція аеродромного комплексу за адресою: Житомирська область, м. Житомир, вулиця Авіаторів, 9 (в т. ч. ПКД)
</t>
  </si>
  <si>
    <t xml:space="preserve">3.2.4.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(в т.ч. ПКД) </t>
  </si>
  <si>
    <t>3.3.</t>
  </si>
  <si>
    <t>3.5.1. Нове будівництво лікувально-діагностичного корпусу КП «Лікарня №2 ім. В.П.Павлусенка» Житомирської міської ради за адресою: м. Житомир, вул. Романа Шухевича, 2а (в т.ч. ПКД)</t>
  </si>
  <si>
    <t xml:space="preserve"> 4.1.1. Реконструкція території Гідропарку за адресою: м. Житомир, Чуднівське шосе, 3                 (в т.ч. ПКД)</t>
  </si>
  <si>
    <t>4.1.4.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ПКД)</t>
  </si>
  <si>
    <t>4.2.</t>
  </si>
  <si>
    <t>5.1.1. Реконструкція спортивного майданчика за адресою: м. Житомир, вул. Шевченка, 41-43 (в.т.ч. ПКД)</t>
  </si>
  <si>
    <t>5.1.2. Реконструкція спортивного майданчика за адресою: м. Житомир, проїзд Академіка Тутковського, 12-14 (в т.ч. ПКД)</t>
  </si>
  <si>
    <t>5.1.3. Реконструкція спортивного майданчика зі штучним покриттям «СДЮШОР" з футболу «Полісся» ЖМР» за адресою: м. Житомир, вул. Князів Острозьких, 79-а (в т.ч. ПКД)</t>
  </si>
  <si>
    <t>Створення безпечних та функцiональних дитячих майданчикiв</t>
  </si>
  <si>
    <t>Дитячий майданчик для активного дозвiлля дiтей</t>
  </si>
  <si>
    <t>Сучасний спортивний майданчик для занять спортом</t>
  </si>
  <si>
    <t>6.3.2. Капітальний  ремонт території благоустрою майдану ім. С.П. Корольова в м. Житомирі (в т.ч. ПКД)</t>
  </si>
  <si>
    <t>6.3.3. Реконструкція території благоустрою з встановленням архітектурних форм за адресою: м. Житомир, вул. Ольжича, 14 (в т.ч. ПКД)</t>
  </si>
  <si>
    <t xml:space="preserve">6.3.4. Реконструкція території благоустрою комунального закладу «Житомирська обласна універсальна наукова бібліотека імені Олега Ольжича» за адресою: м. Житомир, бульвар Новий, 4  (в т.ч. ПКД)
</t>
  </si>
  <si>
    <t>6.3.5. Реконструкція частини території благоустрою з влаштуванням скверу в с. Вереси, Житомирського району, Житомирської області (в т.ч. ПКД)</t>
  </si>
  <si>
    <t>6.3.6. Ремонтно-реставраційні роботи Старого бульвару з комплексом фонтанів і благоустроєм в м. Житомирі (в т.ч. ПКД)</t>
  </si>
  <si>
    <r>
      <t xml:space="preserve">6.3.8.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ПКД)</t>
    </r>
  </si>
  <si>
    <t xml:space="preserve">6.3.9. Реконструкція частини території благоустрою за адресою: м. Житомир, вул. Перемоги, 54 (в т.ч. ПКД)
</t>
  </si>
  <si>
    <t>6.3.10. Капітальний ремонт території благоустрою скверу за адресою: м. Житомир, вул. Покровська, 3 (в т.ч. ПКД)</t>
  </si>
  <si>
    <t>6.3.11. Капітальний ремонт території благоустрою скверу за адресою: м. Житомир, вул. Велика Бердичівська, 41 (в т.ч. ПКД)</t>
  </si>
  <si>
    <t>6.3.12. Капітальний ремонт території благоустрою за адресами: майдан ім. С.П. Корольова, 4/2, 5, 6, 7, 8 в м. Житомирі (в т.ч. ПКД)</t>
  </si>
  <si>
    <t>Показники результативності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</si>
  <si>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Створити iнфраструктуру для пiдтримки та розвитку мiкро та малого пiдприємництва</t>
  </si>
  <si>
    <t>7.7.</t>
  </si>
  <si>
    <t>Підвищення рiвня конкурентноздатностi та якостi продукцiї  мiкро та малого пiдприємництва, що працюють у переробнiй галузi (деревообробка, металообробка, виробництво продукцiї, полiмерiв та iншої неметалевої продукцiї)</t>
  </si>
  <si>
    <t>3.1.1. Реконструкція приміщення під дитяче стоматологічне вiддiлення за адресою: м. Житомир, проспект Миру, 1а (в т.ч. ПКД)</t>
  </si>
  <si>
    <t>Сучасна багатофункцiональна зона для вiдпочинку</t>
  </si>
  <si>
    <t>4.1.2. Реконструкція парку ім. Ю. Гагаріна КП "Парк" Житомирської міської ради (в т.ч. ПКД)</t>
  </si>
  <si>
    <t>4.1.3. Реконструкція центральної алеї в Гідропарку (1-ша черга будівництва) в м. Житомирі (в т.ч. ПКД)</t>
  </si>
  <si>
    <t>УКБ, КУ "Агенцiя розвитку мiста" мiської ради</t>
  </si>
  <si>
    <t>Утримання у належному стані будинку</t>
  </si>
  <si>
    <t>Забезпечити внутрішньо переміщених (евакуйованих) осіб житлом для тимчасового проживання</t>
  </si>
  <si>
    <t xml:space="preserve"> Новий лікувально-діагностичний корпус з сучасним обладнанням</t>
  </si>
  <si>
    <t xml:space="preserve">УКБ;        КУ«Агенція розвитку міста» міської ради
</t>
  </si>
  <si>
    <t xml:space="preserve">5.1.4. Реконструкція частини території благоустрою з встановленням  дитячого майданчика за адресою: м. Житомир,  майдан Мистецькі Ворота, 11 (в т.ч. ПКД)
</t>
  </si>
  <si>
    <t xml:space="preserve">5.1.5. Реконструкція частини території благоустрою з встановленням  дитячого майданчика за адресою: м. Житомир,  майдан Польовий, 10 (в т.ч. ПКД)
</t>
  </si>
  <si>
    <t xml:space="preserve">5.1.6. Реконструкція частини території благоустрою з встановленням  дитячого майданчика за адресою: м. Житомир,  майдан Путятинський, 9/50 (в т.ч. ПКД)
</t>
  </si>
  <si>
    <t xml:space="preserve">5.1.7. Реконструкція частини території благоустрою з встановленням  дитячого майданчика за адресою: м. Житомир,  вул. Героїв Десантників, 15 (в т.ч. ПКД)
</t>
  </si>
  <si>
    <t xml:space="preserve">5.1.8. Реконструкція частини території благоустрою з встановленням  дитячого майданчика за адресою: м. Житомир,  вул. Покровська, 131 (в т.ч. ПКД)
</t>
  </si>
  <si>
    <t xml:space="preserve">5.1.9. Реконструкція частини території благоустрою з встановленням  дитячого майданчика за адресою: м. Житомир, вул. Чуднівська, 101-а (в т.ч. ПКД)
</t>
  </si>
  <si>
    <t>3.2.5.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покрівель) (в т.ч. ПКД)</t>
  </si>
  <si>
    <t>3.2.6. Реконструкція покрівлі будівлі філії дитячої поліклініки за адресою: м.Житомир, вул.Тараса Бульби-Боровця, 6  (в т.ч. ПКД)</t>
  </si>
  <si>
    <t>3.2.9. Капітальний ремонт будівлі пологового корпусу КП "Лікарня №1" Житомирської міської ради за адресою: м.Житомир, вул. Велика Бердичівська, 70 (в т.ч. ПКД)</t>
  </si>
  <si>
    <t>Утримання у належному стані дитячого будинку</t>
  </si>
  <si>
    <t>Впроваджувати інноваційні технології з використанням відновлювальних джерел енергії</t>
  </si>
  <si>
    <t>Скорочення споживання традиційних видів палива, збільшення частки енергії, яка отримується з альтернативних джерел</t>
  </si>
  <si>
    <t>грантові кошти</t>
  </si>
  <si>
    <t>7.6.1.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</si>
  <si>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</si>
  <si>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7.7.1. Реконструкцiя частини примiщення будiвлi лабораторного корпусу за адресою: м. Житомир, вул. Селецька, 5 (в т. ч. ПКД)</t>
  </si>
  <si>
    <t>7.7.2. Реконструкцiя примiщення аптеки (без змiни зовнiшнiх геометричних розмiрiв фундаментів у планi) пiд адмiнicтративно-офiснi примiщення в будiвлi за адресою: м. Житомир, вул. Київська, 19/2 (в т. ч. ПКД)</t>
  </si>
  <si>
    <t>7.8.</t>
  </si>
  <si>
    <t>7.8.1 Декларація (сертифікати) про готовність до експлуатації об`єкту</t>
  </si>
  <si>
    <t>7.8.2. Проведення технічної інвентаризації обєктів будівництва</t>
  </si>
  <si>
    <t xml:space="preserve">7.8.3. Проведення сертифікації енергетичної ефективності об’єктів будівництва 
</t>
  </si>
  <si>
    <t>7.9.</t>
  </si>
  <si>
    <t>7.9.1. Послуги банку за операціями з продажу та обміну (конвертації) іноземної валюти (Грант Європейського союзу)</t>
  </si>
  <si>
    <t>3.3.1 Реконструкція приміщень під Хоспіс  по пров. Енергетичний, 3 в м. Житомирі (в т.ч. ПКД)</t>
  </si>
  <si>
    <t>3.4.1. Капітальний ремонт частини приміщення КП "Центр захисту тварин" Житомирської міської ради за адресою: м.Житомир, вул. С.Параджанова,87 (в т.ч. ПКД)</t>
  </si>
  <si>
    <t>1.1.1 .Енергоефективна реновація (капітальний ремонт) будівлі Житомирського центру розвитку дитини № 68, за адресою: м. Житомир, проїзд Академіка Тутковського, 10  (в т.ч. ПКД)</t>
  </si>
  <si>
    <t>4.2.1. Реконструкція кінотеатру «Жовтень» за адресою: м. Житомир, майдан ім. С.П. Корольова,11 (в т.ч. ПКД)</t>
  </si>
  <si>
    <t>5.5.1. Реконструкція човнової станції (влаштування бази водних видів спорту) в Гідропарку, м.Житомир (в т.ч. ПКД)</t>
  </si>
  <si>
    <t>6.2.3. Капітальний ремонт тротуарів по вул.Селецька (майдан Смолянський - вул.Вітрука) в м. Житомирі (в т.ч. ПКД)</t>
  </si>
  <si>
    <t>6.2.4. Капітальний ремонт тротуарів по вул. Покровська (вул. Київська - вул. Михайла Грушевського) в м. Житомирі (в т.ч. ПКД)</t>
  </si>
  <si>
    <t>6.2.5. Капітальний ремонт тротуарів по вул. Велика Бердичівська (вул. Івана Кочерги - вул. Шевченка, ліворуч) в м. Житомирі (в т.ч. ПКД)</t>
  </si>
  <si>
    <t>6.2.6. Капітальний ремонт тротуарів по вул. Перемоги (вул. Михайла Грушевського - майдан Короленка) в м. Житомирі (в т.ч. ПКД)</t>
  </si>
  <si>
    <t>Орієнтовний обсяг фінансування по роках, тис.грн.*</t>
  </si>
  <si>
    <t>2023-2025</t>
  </si>
  <si>
    <t>2.1.2. Капітальний ремонт приміщень пральні ЖДНЗ №70 за адресою, вул. Мазепи, 1 а в м. Житомирі  (в т.ч. ПКД)</t>
  </si>
  <si>
    <t>2.1.3. Реконструкція  спортивного майданчика на території Ліцею №14 міста Житомира за адресою: м. Житомир, вул. Кибальчича, 7 (в т.ч. ПКД)</t>
  </si>
  <si>
    <t>2.1.5. Реконструкція спортивного майданчика Ліцею №28 імені Гетьмана Івана Виговського за адресою: м. Житомир, вул. Тараса Бульби-Боровця, 17 (в т.ч. ПКД)</t>
  </si>
  <si>
    <t>2.1.8. Будівництво нового навчального корпусу міської гуманітарної гімназії №23 ім. М.Й. Очерета за адресою: м. Житомир, вул. Б.Лятошинського, 14  (в т.ч. ПКД)</t>
  </si>
  <si>
    <t>2.1.9.Будівництво спортивної зали ЗОШ І-ІІІ ступенів №32 за адресою: м. Житомир, вул.Чуднівська, 48  (в т.ч. ПКД)</t>
  </si>
  <si>
    <t>2.1.10. Будівництво спортивної зали СЗОШ І-ІІІ ступенів №12 з поглибленим вивченням іноземних мов ім. С.Ковальчука за адресою: м. Житомир, Старий бульвар, 4  (в т.ч. ПКД)</t>
  </si>
  <si>
    <t>2.1.11. Будівництво спортивної зали Житомирського міського ліцею при ЖДТУ за адресою: м. Житомир, проспект Миру, 26  (в т.ч. ПКД)</t>
  </si>
  <si>
    <t>2.1.13. 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 6-а (в т.ч. ПКД)</t>
  </si>
  <si>
    <t>2.1.15. Нове будівництво дошкільного навчального закладу за адресою: м. Житомир, провулок Червоний, 60 (в т.ч. ПКД)</t>
  </si>
  <si>
    <t>2.1.19. Капітальний ремонт басейну будівлі Ліцею №22 міста Житомира за адресою: м.Житомир,  вул.Космонавтів, 36 (в т.ч. ПКД)</t>
  </si>
  <si>
    <t>2.1.20. Капітальний ремонт споруд цивільного захисту (найпростішого укриття) в будівлі Ліцею №21 міста Житомира за адресою: м.Житомир, вул. Святослава Ріхтера, 6-а (в т.ч. ПКД)</t>
  </si>
  <si>
    <t>2.1.21. Нове будівництво споруди подвійного призначення (з захисними властивостями протирадіаційного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</si>
  <si>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2.1.22. Нове будівництво споруди подвійного призначення (з захисними властивостями протирадіаційного укриття) на території Ліцею №8 міста Житомира за адресою: м. Житомир, майдан Згоди, 5 (в т.ч. ПКД)</t>
  </si>
  <si>
    <t>2.1.23. Нове будівництво споруди подвійного призначення (з захисними властивостями протирадіаційного укриття) на території Ліцею №6 міста Житомира ім. В.Г.Короленка за адресою: м. Житомир, майдан Короленка, 7 (в т.ч. ПКД)</t>
  </si>
  <si>
    <t>2.1.24. Нове будівництво споруди подвійного призначення (з захисними властивостями протирадіаційного укриття) на території Ліцею №15 міста Житомира за адресою: м.Житомир, вул. Вільський Шлях, 261 (в т.ч. ПКД)</t>
  </si>
  <si>
    <t xml:space="preserve">2.1.25. Реконструкція спортивного майданчика на території Ліцею №33 міста Житомира за адресою: м. Житомир, вул. В.Бердичівська, 52 (в т.ч. ПКД)
</t>
  </si>
  <si>
    <t>2.1.28. Реконструкція інженерних мереж (модернізація) будівлі ЖДНЗ №15 за адресою м.Житомир, вул. Старочуднівська, 4а  (в т.ч. ПКД)</t>
  </si>
  <si>
    <t xml:space="preserve">2.1.29. Нове будівництво споруди подвійного призначення (з захисними властивостями протирадіаційного укриття) на території ДНЗ міста Житомира відповідно до узгодженого переліку (виготовлення ПКД)
</t>
  </si>
  <si>
    <t xml:space="preserve">2.1.30. Нове будівництво споруди подвійного призначення (з захисними властивостями протирадіаційного укриття) на території Ліцеїв міста Житомира відповідно до узгодженого переліку (виготовлення ПКД)
</t>
  </si>
  <si>
    <t xml:space="preserve">2.1.31. Реконструкція приміщень дошкільного навчального закладу №32 по вул.Якубовського,10 в м. Житомирі
</t>
  </si>
  <si>
    <t>*визначити фінансовий ресурс перехідних об'єктів у 2024 році, які не були оплачені станом на 31 грудня 2023 року, відповідно до обсягу, визначеному для реалізації заходів у 2023 році.</t>
  </si>
  <si>
    <t>УКБ;
Департамент освіти</t>
  </si>
  <si>
    <t>УКБ;
Департамент освіти; КУ«Агенція розвитку міста» міської ради</t>
  </si>
  <si>
    <t>УКБ;
Департамент освіти; Департамент економічного розвитку</t>
  </si>
  <si>
    <t>3.2.10. Капітальний ремонт частини приміщень будівлі поліклініки №2 за адресою: м.Житомир, площа Польова, 2 (в т.ч. ПКД)</t>
  </si>
  <si>
    <t xml:space="preserve">3.2.1. Реконструкція операційного блоку хірургічного корпусу КП "Лікарня №2 ім. В.П. Павлусенка" ЖМР за адресою: м. Житомир, вул.Р.Шухевича, 2а  (коригування), (в т.ч. ПКД)
</t>
  </si>
  <si>
    <t>3.2.8. Капітальний ремонт приміщень поліклініки №2 КП "Лікарня №1" ЖМР для розміщення амбулаторного реабілітаційного відділення за адресою: м.Житомир, площа Польова, 2 (коригування) (в т.ч. ПКД)</t>
  </si>
  <si>
    <t xml:space="preserve">2.1.32. Нове будівництво споруди подвійного призначення (з захисними властивостями протирадіаційного укриття) на території Житомирського дошкільного навчального закладу №32 за адресою: м.Житомир, вул. Євгена Коновальця, 10 (в т.ч. ПКД)
</t>
  </si>
  <si>
    <t>Галина ШИМАНСЬКА</t>
  </si>
  <si>
    <t>В’ячеслав ГЛАЗУНОВ</t>
  </si>
  <si>
    <t>Начальник управління капітального будівництва</t>
  </si>
  <si>
    <t>грантові кошти Європейського Союзу</t>
  </si>
  <si>
    <t>2024-2025</t>
  </si>
  <si>
    <t>УКБ;
Управління охорони здоров'я, КП "Лікарня №1" ЖМР</t>
  </si>
  <si>
    <t>державний бюджет, місцевий  бюджет, інші джерела</t>
  </si>
  <si>
    <t>УКБ;
Управління охорони здоров'я, КП "Лікарня №2 ім. В.П. Павлусенка" ЖМР</t>
  </si>
  <si>
    <t>УКБ;
Управління охорони здоров'я, КП "Житомирський центр первинної медичної допомоги"</t>
  </si>
  <si>
    <t>Реалізувати проєкти термомодернізації у закладах охорони здоров'я</t>
  </si>
  <si>
    <t>Будівництво нового реабілітаційного центру</t>
  </si>
  <si>
    <t>3.2.11. Капітальний ремонт корпусу офтальмологічного відділення КП "Лікарня № 1" Житомирської міської ради за адресою: вул.В.Бердичівська, 70 в м. Житомирі  (в т.ч. ПКД)</t>
  </si>
  <si>
    <t>3.2.14. Реконструкція частини приміщень КП "Лікарня № 1" Житомирської міської ради під відділення реабілітації за адресою: м. Житомир, вул.В.Бердичівська, 70 (в т.ч. ПКД)</t>
  </si>
  <si>
    <t>3.2.17. Капітальний ремонт даху лікувального корпусу №2  стаціонару   КП "Лікарня №2 ім. В.П.Павлусенка" ЖМР  по вул.Шевченка,2 в м.Житомирі  (в т.ч. ПКД)</t>
  </si>
  <si>
    <t>3.2.20. Капітальний ремонт приміщень будівлі Комунального підприємства «Центр первинної медико-санітарної допомоги» Житомирської міської ради  за адресою: м. Житомир, вул. Лесі Українки, 4  (в т.ч. ПКД)</t>
  </si>
  <si>
    <t>3.2.21. Капітальний ремонт коридорів будівлі поліклініки КП"Лікарня №2 ім.В.П.Павлусенка" Житомирської міської ради за адресою: м. Житомир, вул.С.Ріхтера, 23  (в т.ч. ПКД)</t>
  </si>
  <si>
    <t>3.7.1 Нове будівництво реабілітаційного центру  КП "Лікарня №2 ім. В.П.Павлусенка" Житомирської міської ради за адресою: м. Житомир, шосе Чуднівське, 3 (в т.ч. ПКД)</t>
  </si>
  <si>
    <t>3.6.</t>
  </si>
  <si>
    <t>3.7.</t>
  </si>
  <si>
    <t>УКБ; Департамент освіти</t>
  </si>
  <si>
    <t xml:space="preserve">2.1.33. Будівля ліцею № 25 за адресою: м.Житомир, вулиця Мала Бердичівська, 18 (виконання демонтажних робіт) </t>
  </si>
  <si>
    <t>2.1.1.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 Короленка, 7, м. Житомир,                               (в т.ч. коригування ПКД)</t>
  </si>
  <si>
    <t>2.1.7. Капітальний ремонт покрівель будівлі міської гуманітарної гімназії №23 ім. М.Й. Очерета за адресою: м. Житомир, вул. Б.Лятошинського, 14                                  (в т.ч. ПКД)</t>
  </si>
  <si>
    <t>2.1.6. Капітальний ремонт системи опалення загальноосвітньої школи І-ІІІ ступенів №1 за адресою: м.Житомир, вул. Троянівська, 26                  (в т.ч. ПКД)</t>
  </si>
  <si>
    <t xml:space="preserve">2.1.12.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               4 (в т.ч. ПКД)
</t>
  </si>
  <si>
    <t>2.1.17. Реконструкція вхідних груп та території благоустрою будівлі Ліцею №4 міста Житомира за адресою: м. Житомир, вул. Троянівська, 26                  (в т.ч. ПКД)</t>
  </si>
  <si>
    <t>2.1.27. Нове будівництво теплової мережі від ТК-31 до будівлі ЖДНЗ №15 з встановленням ІТП за адресою: вул. Старочуднівська, 4а в м.Житомир                (в т.ч. ПКД)</t>
  </si>
  <si>
    <t>3.2.2. Реконструкція травмо-урологічного корпусу КП "Лікарня №1" Житомирської міської ради за адресою: м.Житомир, вул. В.Бердичівська,70                            (в т.ч. ПКД)</t>
  </si>
  <si>
    <t>3.2.15. Реконструкція 1-го поверху будівлі хірургічного корпусу з придбанням та встановленням апарата МРТ в КП "Лікарня №2 ім.В.П. Павлусенка" ЖМР за адресою: м. Житомир, вул. Романа Шухевича,2а  (в т.ч. ПКД)</t>
  </si>
  <si>
    <t>3.2.18. Капітальний ремонт басейнів дитячої поліклініки КП "Лікарня №2 ім.В.П.Павлусенка" ЖМР за адресою: м. Житомир, вул.С.Ріхтера, 23                (в т.ч. ПКД)</t>
  </si>
  <si>
    <t>7.5.1. Реконструкція  покрівлі в житловому дитячому будинку сімейного типу  за адресою: Житомирський район, с.Іванівка, вул.Санаторна,4-а, корпус 6 (в т.ч. ПКД)</t>
  </si>
  <si>
    <t>7.6.3. Нове будівництво інженерних мереж та території благоустрою на території Житомирської міської територіальної громади з метою функціонування модульного містечка для внутрішньо переміщених осіб за адресою: Житомирська область, Житомирський район, с.Вереси, вул.Смоківська (коригування)                       (в т.ч. ПКД)</t>
  </si>
  <si>
    <t>2.1.4. Капітальний ремонт системи водовідведення з відновленням благоустрою (ліквідація підтоплення) будівлі Ліцею 14 м.Житомира за адресою: вул. Кибальчича, 7 (в т.ч. ПКД)</t>
  </si>
  <si>
    <t>Забезпечити налжний стан теплового господарства</t>
  </si>
  <si>
    <t>7.10.</t>
  </si>
  <si>
    <r>
      <t>7.10.1. Реконструкція системи електропостачання котельні РК-9 з влаштуванням точки підключення когенераційної блочно-модульної установки KE-MNG 450-BR за адресою: вул. Київська, 82 в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м.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Житомир (в т. ч. ПКД)</t>
    </r>
  </si>
  <si>
    <t>7.10.2. Реконструкція системи електропостачання районної котельні з влаштуванням точки підключення когенераційної блочно-модульної установки KE-MNG 450-BR за адресою: вул.Шевченка, 103 в м. Житомир (в т. ч. ПКД)</t>
  </si>
  <si>
    <r>
      <t>7.10.3. Реконструкція системи електропостачання котельні РК-2 з влаштуванням точки підключення когенераційної блочно-модульної установки KE-MNG 700-BR за адресою: пров. 2-й Київський, 3 в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м. Житомир (в т. ч. ПКД)</t>
    </r>
  </si>
  <si>
    <r>
      <t>7.10.4. Реконструкція системи електропостачання котельні РК-1 з влаштуванням точки підключення когенераційної блочно-модульної установки KE-MNG 450-BR за адресою: м-н Короленка, 3б в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м.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Житомир (в т. ч. ПКД)</t>
    </r>
  </si>
  <si>
    <t>УКБ, КП "Житомир-теплокомун-енерго"</t>
  </si>
  <si>
    <t>3.2.22. Реконструкція системи опалення приміщення поліклініки за адресою: м.Житомир, вул. Покровська, 159  (в т.ч. ПКД)</t>
  </si>
  <si>
    <t>3.2.23. Реконструкція покрівлі дитячої поліклініки за адресою: м.Житомир, проспект Миру, 11 (в т.ч. ПКД)</t>
  </si>
  <si>
    <t>2.1.34. Капітальний ремонт території благоустрою  Ліцею №14 міста Житомира за адресою: м.Житомир, вул. Кибальчича, 7 (в т.ч. ПКД)</t>
  </si>
  <si>
    <t>місцевий бюджет, державний бюджет, інші джерела</t>
  </si>
  <si>
    <t>Збудоване (соціальне) орендне житло</t>
  </si>
  <si>
    <t>7.1.3. Капітальний ремонт даху адміністративної будівлі за адресою: вул. Покровська, 4 в м.Житомирі (в т. ч. ПКД)</t>
  </si>
  <si>
    <t>4.3.</t>
  </si>
  <si>
    <t>Капітальний ремонт бібліотеки</t>
  </si>
  <si>
    <t>4.3.1. Капітальний ремонт приміщень "Бібліотека-філіал №1" КЗ "Міські публічні бібліотеки" ЖМР за адресою: м. Житомир, вул. Київська, 36 (в т.ч. ПКД)</t>
  </si>
  <si>
    <t>УКБ; Управління культури</t>
  </si>
  <si>
    <t xml:space="preserve">Створити та забезпечити функціонування ситуаційного центру </t>
  </si>
  <si>
    <t>Забезпечення швидкого та ефективного реагування на надзвичайні ситуації</t>
  </si>
  <si>
    <t>7.3.1."Реконструкція адміністративного приміщення для створення міського ситуаційного центру за адресою: м.Житомир, вул. Перемоги,55 (в т. ч. ПКД)</t>
  </si>
  <si>
    <t>УКБ ЖМР, УОЗ ЖМР, КП "Лікарня № 1" ЖМР</t>
  </si>
  <si>
    <t>Державний бюджет, місцевий  бюджет, інші джерела</t>
  </si>
  <si>
    <t xml:space="preserve">Забезпечено комфортні та безпечні умови для працівників та пацієнтів </t>
  </si>
  <si>
    <t>УКБ ЖМР, УОЗ ЖМР, КП "Лікарня № 2 ім.В.П.Павлусенка" ЖМР</t>
  </si>
  <si>
    <t>Зменшено витрати на комунальні послуги та енергоносії</t>
  </si>
  <si>
    <t>УКБ ЖМР, УОЗ ЖМР, КП "Лікарня №1" ЖМР</t>
  </si>
  <si>
    <t>Створено безпечні та комфортні умови для пацієнтів та працівників закладу</t>
  </si>
  <si>
    <t>3.2.19. Капітальний ремонт приміщень будівлі філії дитячої поліклініки з впровадженням енергоефективних заходів за адресою м. Житомир, вул.Тараса Бульби-Боровця, 6  (в т.ч. ПКД)</t>
  </si>
  <si>
    <t>Забезпечено комфортні та безпечні умови для працівників та пацієнтів.
Зменшено витрати на комунальні послуги та енергоносії</t>
  </si>
  <si>
    <t>2025-2026</t>
  </si>
  <si>
    <t>УОЗ ЖМР, КП "Лікарня № 2 ім.В.П.Павлусенка" ЖМР</t>
  </si>
  <si>
    <t xml:space="preserve">Створено сучасне відділення для надання реабілітаційної допомоги в умовах стаціонару </t>
  </si>
  <si>
    <t>Забезпечено можливість проведення швидкої та точної діагностики</t>
  </si>
  <si>
    <t>Скорочено споживання теплової енергії, покращено теплотехнічні характеристики огороджувальних конструкцій</t>
  </si>
  <si>
    <t>Створено умови для надання пацієнтам сучасної та доступної комплексної реабілітаційної допомоги</t>
  </si>
  <si>
    <t>Покращити якість та безпеку надання психіатричної допомоги дітям</t>
  </si>
  <si>
    <t>Створено безпечні та комфортні умови для надання якісної психіатричної допомоги дітям</t>
  </si>
  <si>
    <t>3.2.24. Капітальний ремонт споруд цивільного захисту (тимчасового укриття) пологового корпусу КП "Лікарня №1 ЖМР" за адерсою: м.Житомир, вул. В.Бердичівська, 70 (в т.ч. ПКД)</t>
  </si>
  <si>
    <t>3.2.25. Капітальний ремонт приміщень 6-го поверху терапевтичного корпусу КП "Лікарня №1" Житомирської міської ради за адресою: м.Житомир, вул.Бердичівська, 70 (в т.ч. ПКД)</t>
  </si>
  <si>
    <t>3.2.26. Реконструкція, з прибудовою до хірургічного корпусу, для розміщення Відділення реабілітації  КП "Лікарня №2 ім. В.П. Павлусенка" ЖМР за адресою: м. Житомир, вул. Романа Шухевича,2а (в т.ч. ПКД)</t>
  </si>
  <si>
    <t>3.2.27. Реставрація будівлі дитячого стаціонару для облаштування Відділення психіатричної допомоги КП “Лікарня № 2 ім. В. П. Павлусенка” ЖМР за адресою: м. Житомир, вул. Шевченка, 2» (в т.ч. ПКД)</t>
  </si>
  <si>
    <t>2.1.14. Реконструкція спортивного майданчика на території Ліцею № 21 міста Житомира за адресою: м. Житомир, вул.Святослава Ріхтера, 6а (в т.ч. ПКД)</t>
  </si>
  <si>
    <t>2.1.16. Нове будівництво гімназії №25 міста Житомира за адресою: м. Житомир, вул. Мала Бердичівська, 18 (в т. ч. ПКД)</t>
  </si>
  <si>
    <t>2023-2026</t>
  </si>
  <si>
    <t>3.2.16. Реконструкція 5-го поверху терапевтичного корпусу, з облаштуванням Відділення нейрохірургії КП "Лікарня №2 ім. В.П. Павлусенка" ЖМР за адресою: м. Житомир, вул.Романа Шухевича,2а (в т.ч. ПКД)</t>
  </si>
  <si>
    <t>2.1.26. Капітальний ремонт території благоустрою Житомирського дошкільного навчального закладу №3 за адресою: м. Житомир, вул. Слобідська, 7 (в т.ч. ПКД)</t>
  </si>
  <si>
    <t>8.1.7. Реконструкція шляхопроводів по шосе Київському в м. Житомирi (в т.ч. ПКД)</t>
  </si>
  <si>
    <t xml:space="preserve"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громади), у тому числі:                                                                                                                                                                                                                               1. Капітальний ремонт (термомодернізація) будівлі Житомирського дошкільного навчального закладу №15 за адресою: м.Житомир, вул.Старочуднівська,4а.                                                   2. Капітальний ремонт (термомодернізація) будівлі Ліцею №20 міста Житомира за адресою: м.Житомир, вул. Східна, 65. </t>
  </si>
  <si>
    <t>3.2.12. Реконструкція частини приміщень четвертого поверху дитячої поліклініки для облаштування Відділення стоматології КП «Лікарня №2 ім.В.П.Павлусенка» ЖМР за адресою: м.Житомир, вул.Святослава Ріхтера, 23 (в т.ч. ПКД)</t>
  </si>
  <si>
    <t>3.2.13. Капітальний ремонт приміщень 5-го поверху терапевтичного корпусу КП "Лікарня № 1" Житомирської міської ради за адресою: м.Житомир, вул.В.Бердичівська,70  (в т.ч. ПКД)</t>
  </si>
  <si>
    <t>3.2.7. Капітальний ремонт частини приміщень поліклініки КП "Лікарня №2 ім.В.П.Павлусенка" Житомирської міської ради за адресою: м.Житомир, вул. Лесі Українки, 16 (коригування)            (в т.ч. ПКД)</t>
  </si>
  <si>
    <t>3.6.1. Капітальний ремонт (термомодернізація) будівель КП "Лікарня №2 ім.В.П.Павлусенка" Житомирської міської ради за адресою: м.Житомир, вул.Романа Шухевича, 2а  (в т.ч. ПКД)</t>
  </si>
  <si>
    <t>7.6.4. Нове будівництво житлового багатоквартирного комплексу призначеного для створення фонду муніципального (соціального) орендного житла Житомирської міської територіальної громади за адресою: м.Житомир, провулок 4-й Винокурний, земельна ділянка кадастровий номер 1810136300:07:010:0044 (в т.ч. ПКД)</t>
  </si>
  <si>
    <t>2.1.18. Капітальний ремонт покрівлі ліцею №32 міста Житомира, за адресою: вул.Чуднівська, 48 (в т.ч. ПКД)</t>
  </si>
  <si>
    <t>6.3.7. Реконструкція території Замкової гори в місті Житомир (в т.ч. ПКД)</t>
  </si>
</sst>
</file>

<file path=xl/styles.xml><?xml version="1.0" encoding="utf-8"?>
<styleSheet xmlns="http://schemas.openxmlformats.org/spreadsheetml/2006/main">
  <numFmts count="8">
    <numFmt numFmtId="43" formatCode="_-* #,##0.00\ _₴_-;\-* #,##0.00\ _₴_-;_-* &quot;-&quot;??\ _₴_-;_-@_-"/>
    <numFmt numFmtId="164" formatCode="_-* #,##0.00_-;\-* #,##0.00_-;_-* &quot;-&quot;??_-;_-@_-"/>
    <numFmt numFmtId="165" formatCode="_-* #,##0.00\ _₽_-;\-* #,##0.00\ _₽_-;_-* &quot;-&quot;??\ _₽_-;_-@_-"/>
    <numFmt numFmtId="166" formatCode="_(* #,##0.00_);_(* \(#,##0.00\);_(* &quot;-&quot;??_);_(@_)"/>
    <numFmt numFmtId="167" formatCode="0.0"/>
    <numFmt numFmtId="168" formatCode="#,##0.0"/>
    <numFmt numFmtId="169" formatCode="0.00000"/>
    <numFmt numFmtId="170" formatCode="#,##0.00_ ;\-#,##0.00\ 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3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4" fontId="13" fillId="0" borderId="0" applyFont="0" applyFill="0" applyBorder="0" applyAlignment="0" applyProtection="0"/>
    <xf numFmtId="0" fontId="18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3" fillId="0" borderId="0" applyFont="0" applyFill="0" applyBorder="0" applyAlignment="0" applyProtection="0"/>
  </cellStyleXfs>
  <cellXfs count="35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8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8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7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7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justify" vertical="top" wrapText="1"/>
    </xf>
    <xf numFmtId="0" fontId="7" fillId="3" borderId="2" xfId="0" applyFont="1" applyFill="1" applyBorder="1" applyAlignment="1">
      <alignment vertical="top"/>
    </xf>
    <xf numFmtId="0" fontId="7" fillId="3" borderId="7" xfId="0" applyFont="1" applyFill="1" applyBorder="1" applyAlignment="1">
      <alignment vertical="top"/>
    </xf>
    <xf numFmtId="0" fontId="7" fillId="3" borderId="3" xfId="0" applyFont="1" applyFill="1" applyBorder="1" applyAlignment="1">
      <alignment vertical="top"/>
    </xf>
    <xf numFmtId="167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6" fontId="8" fillId="0" borderId="1" xfId="4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justify" vertical="top"/>
    </xf>
    <xf numFmtId="2" fontId="9" fillId="3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0" fontId="7" fillId="3" borderId="7" xfId="0" applyFont="1" applyFill="1" applyBorder="1"/>
    <xf numFmtId="0" fontId="7" fillId="3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2" fontId="6" fillId="0" borderId="1" xfId="3" applyNumberFormat="1" applyFont="1" applyBorder="1" applyAlignment="1">
      <alignment horizontal="center" vertical="top" wrapText="1"/>
    </xf>
    <xf numFmtId="0" fontId="7" fillId="3" borderId="13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8" fontId="4" fillId="2" borderId="3" xfId="0" applyNumberFormat="1" applyFont="1" applyFill="1" applyBorder="1" applyAlignment="1">
      <alignment horizontal="center" vertical="center"/>
    </xf>
    <xf numFmtId="164" fontId="4" fillId="2" borderId="1" xfId="6" applyFont="1" applyFill="1" applyBorder="1" applyAlignment="1">
      <alignment horizontal="center" vertical="center"/>
    </xf>
    <xf numFmtId="164" fontId="4" fillId="0" borderId="3" xfId="6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7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164" fontId="0" fillId="0" borderId="0" xfId="0" applyNumberFormat="1"/>
    <xf numFmtId="2" fontId="4" fillId="0" borderId="0" xfId="0" applyNumberFormat="1" applyFont="1" applyAlignment="1">
      <alignment horizontal="center" vertical="center"/>
    </xf>
    <xf numFmtId="169" fontId="4" fillId="0" borderId="0" xfId="0" applyNumberFormat="1" applyFont="1"/>
    <xf numFmtId="43" fontId="0" fillId="0" borderId="0" xfId="0" applyNumberFormat="1"/>
    <xf numFmtId="167" fontId="4" fillId="0" borderId="0" xfId="0" applyNumberFormat="1" applyFont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10" fillId="2" borderId="0" xfId="0" applyFont="1" applyFill="1"/>
    <xf numFmtId="167" fontId="10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16" fontId="4" fillId="2" borderId="1" xfId="0" applyNumberFormat="1" applyFont="1" applyFill="1" applyBorder="1" applyAlignment="1">
      <alignment horizontal="center" vertical="top" wrapText="1"/>
    </xf>
    <xf numFmtId="167" fontId="4" fillId="0" borderId="1" xfId="0" applyNumberFormat="1" applyFont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left" vertical="top" wrapText="1"/>
    </xf>
    <xf numFmtId="170" fontId="6" fillId="2" borderId="1" xfId="6" applyNumberFormat="1" applyFont="1" applyFill="1" applyBorder="1" applyAlignment="1">
      <alignment horizontal="center" vertical="center"/>
    </xf>
    <xf numFmtId="2" fontId="0" fillId="4" borderId="0" xfId="0" applyNumberFormat="1" applyFill="1"/>
    <xf numFmtId="4" fontId="0" fillId="4" borderId="0" xfId="0" applyNumberFormat="1" applyFill="1"/>
    <xf numFmtId="164" fontId="0" fillId="4" borderId="0" xfId="0" applyNumberFormat="1" applyFill="1"/>
    <xf numFmtId="168" fontId="0" fillId="0" borderId="0" xfId="0" applyNumberFormat="1"/>
    <xf numFmtId="0" fontId="8" fillId="0" borderId="5" xfId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vertical="center"/>
    </xf>
    <xf numFmtId="170" fontId="0" fillId="0" borderId="0" xfId="0" applyNumberFormat="1"/>
    <xf numFmtId="0" fontId="6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167" fontId="4" fillId="0" borderId="7" xfId="0" applyNumberFormat="1" applyFont="1" applyBorder="1" applyAlignment="1">
      <alignment horizontal="center"/>
    </xf>
    <xf numFmtId="0" fontId="4" fillId="2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167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2" fontId="17" fillId="0" borderId="0" xfId="0" applyNumberFormat="1" applyFont="1"/>
    <xf numFmtId="2" fontId="17" fillId="0" borderId="0" xfId="0" applyNumberFormat="1" applyFont="1" applyAlignment="1">
      <alignment horizontal="center"/>
    </xf>
    <xf numFmtId="0" fontId="4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left" vertical="center" wrapText="1"/>
    </xf>
    <xf numFmtId="0" fontId="17" fillId="0" borderId="0" xfId="0" applyFont="1"/>
    <xf numFmtId="2" fontId="17" fillId="0" borderId="0" xfId="0" applyNumberFormat="1" applyFont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6" fontId="4" fillId="2" borderId="4" xfId="0" applyNumberFormat="1" applyFont="1" applyFill="1" applyBorder="1" applyAlignment="1">
      <alignment vertical="top" wrapText="1"/>
    </xf>
    <xf numFmtId="16" fontId="4" fillId="2" borderId="5" xfId="0" applyNumberFormat="1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16" fontId="4" fillId="2" borderId="6" xfId="0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0" borderId="9" xfId="0" applyFont="1" applyBorder="1"/>
    <xf numFmtId="1" fontId="4" fillId="0" borderId="5" xfId="0" applyNumberFormat="1" applyFont="1" applyBorder="1" applyAlignment="1">
      <alignment horizontal="center" vertical="top" wrapText="1"/>
    </xf>
    <xf numFmtId="0" fontId="6" fillId="0" borderId="1" xfId="7" applyFont="1" applyBorder="1" applyAlignment="1">
      <alignment horizontal="left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6" fillId="2" borderId="1" xfId="0" applyFont="1" applyFill="1" applyBorder="1" applyAlignment="1">
      <alignment horizontal="left" vertical="top" wrapText="1"/>
    </xf>
    <xf numFmtId="167" fontId="4" fillId="2" borderId="4" xfId="0" applyNumberFormat="1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1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/>
    <xf numFmtId="2" fontId="6" fillId="2" borderId="1" xfId="5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left" vertical="top" wrapText="1"/>
    </xf>
    <xf numFmtId="14" fontId="4" fillId="2" borderId="6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11" xfId="0" applyFont="1" applyBorder="1" applyAlignment="1">
      <alignment horizontal="left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167" fontId="4" fillId="0" borderId="4" xfId="0" applyNumberFormat="1" applyFont="1" applyBorder="1" applyAlignment="1">
      <alignment horizontal="center"/>
    </xf>
    <xf numFmtId="167" fontId="4" fillId="0" borderId="5" xfId="0" applyNumberFormat="1" applyFont="1" applyBorder="1" applyAlignment="1">
      <alignment horizontal="center"/>
    </xf>
    <xf numFmtId="0" fontId="8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8" fillId="2" borderId="4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167" fontId="4" fillId="0" borderId="1" xfId="0" applyNumberFormat="1" applyFont="1" applyBorder="1" applyAlignment="1">
      <alignment horizontal="center" vertical="top" wrapText="1"/>
    </xf>
    <xf numFmtId="2" fontId="4" fillId="2" borderId="4" xfId="0" quotePrefix="1" applyNumberFormat="1" applyFont="1" applyFill="1" applyBorder="1" applyAlignment="1">
      <alignment horizontal="center" vertical="center" wrapText="1"/>
    </xf>
    <xf numFmtId="2" fontId="4" fillId="2" borderId="5" xfId="0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top"/>
    </xf>
    <xf numFmtId="0" fontId="7" fillId="3" borderId="2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top" wrapText="1"/>
    </xf>
    <xf numFmtId="0" fontId="7" fillId="3" borderId="3" xfId="0" applyFont="1" applyFill="1" applyBorder="1" applyAlignment="1">
      <alignment horizontal="justify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1" fontId="4" fillId="0" borderId="6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2" fontId="4" fillId="0" borderId="4" xfId="0" quotePrefix="1" applyNumberFormat="1" applyFont="1" applyBorder="1" applyAlignment="1">
      <alignment horizontal="center" vertical="center" wrapText="1"/>
    </xf>
    <xf numFmtId="2" fontId="4" fillId="0" borderId="5" xfId="0" quotePrefix="1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2" fontId="4" fillId="0" borderId="2" xfId="0" quotePrefix="1" applyNumberFormat="1" applyFont="1" applyBorder="1" applyAlignment="1">
      <alignment horizontal="center" vertical="center" wrapText="1"/>
    </xf>
    <xf numFmtId="2" fontId="4" fillId="0" borderId="3" xfId="0" quotePrefix="1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167" fontId="4" fillId="2" borderId="10" xfId="0" applyNumberFormat="1" applyFont="1" applyFill="1" applyBorder="1" applyAlignment="1">
      <alignment horizontal="center" vertical="center"/>
    </xf>
    <xf numFmtId="167" fontId="4" fillId="2" borderId="11" xfId="0" applyNumberFormat="1" applyFont="1" applyFill="1" applyBorder="1" applyAlignment="1">
      <alignment horizontal="center" vertical="center"/>
    </xf>
    <xf numFmtId="167" fontId="4" fillId="2" borderId="12" xfId="0" applyNumberFormat="1" applyFont="1" applyFill="1" applyBorder="1" applyAlignment="1">
      <alignment horizontal="center" vertical="center"/>
    </xf>
    <xf numFmtId="167" fontId="4" fillId="2" borderId="13" xfId="0" applyNumberFormat="1" applyFont="1" applyFill="1" applyBorder="1" applyAlignment="1">
      <alignment horizontal="center" vertical="center"/>
    </xf>
    <xf numFmtId="167" fontId="4" fillId="2" borderId="9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12">
    <cellStyle name="Звичайний 2" xfId="7"/>
    <cellStyle name="Обычный" xfId="0" builtinId="0"/>
    <cellStyle name="Обычный 2" xfId="1"/>
    <cellStyle name="Обычный 2 2" xfId="2"/>
    <cellStyle name="Обычный 3" xfId="3"/>
    <cellStyle name="Обычный 3 2" xfId="5"/>
    <cellStyle name="Обычный 3 2 2" xfId="10"/>
    <cellStyle name="Обычный 3 3" xfId="8"/>
    <cellStyle name="Финансовый" xfId="6" builtinId="3"/>
    <cellStyle name="Финансовый 2" xfId="4"/>
    <cellStyle name="Финансовый 2 2" xfId="9"/>
    <cellStyle name="Фінансови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5"/>
  <sheetViews>
    <sheetView view="pageBreakPreview" zoomScale="91" zoomScaleNormal="85" zoomScaleSheetLayoutView="91" workbookViewId="0">
      <selection activeCell="P8" sqref="P8:T8"/>
    </sheetView>
  </sheetViews>
  <sheetFormatPr defaultRowHeight="1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3.140625" bestFit="1" customWidth="1"/>
    <col min="6" max="6" width="12.5703125" customWidth="1"/>
    <col min="7" max="7" width="13.28515625" customWidth="1"/>
    <col min="8" max="8" width="12.7109375" customWidth="1"/>
    <col min="9" max="9" width="16.28515625" customWidth="1"/>
    <col min="10" max="10" width="6.42578125" customWidth="1"/>
    <col min="11" max="11" width="13.42578125" customWidth="1"/>
    <col min="13" max="13" width="14.7109375" bestFit="1" customWidth="1"/>
    <col min="14" max="15" width="12.42578125" bestFit="1" customWidth="1"/>
    <col min="17" max="17" width="15.28515625" customWidth="1"/>
    <col min="18" max="18" width="14.7109375" bestFit="1" customWidth="1"/>
    <col min="19" max="19" width="13.5703125" customWidth="1"/>
  </cols>
  <sheetData>
    <row r="1" spans="1:19" ht="27.75" customHeight="1">
      <c r="A1" s="1"/>
      <c r="B1" s="1"/>
      <c r="C1" s="3"/>
      <c r="D1" s="3"/>
      <c r="E1" s="210" t="s">
        <v>50</v>
      </c>
      <c r="F1" s="210"/>
      <c r="G1" s="210"/>
    </row>
    <row r="2" spans="1:19" ht="53.25" customHeight="1">
      <c r="A2" s="1"/>
      <c r="B2" s="213" t="s">
        <v>195</v>
      </c>
      <c r="C2" s="213"/>
      <c r="D2" s="213"/>
      <c r="E2" s="213"/>
      <c r="F2" s="213"/>
      <c r="G2" s="213"/>
    </row>
    <row r="3" spans="1:19">
      <c r="A3" s="214" t="s">
        <v>0</v>
      </c>
      <c r="B3" s="214" t="s">
        <v>13</v>
      </c>
      <c r="C3" s="214" t="s">
        <v>14</v>
      </c>
      <c r="D3" s="217" t="s">
        <v>15</v>
      </c>
      <c r="E3" s="219" t="s">
        <v>16</v>
      </c>
      <c r="F3" s="219"/>
      <c r="G3" s="219"/>
    </row>
    <row r="4" spans="1:19" ht="30" customHeight="1">
      <c r="A4" s="215"/>
      <c r="B4" s="216"/>
      <c r="C4" s="216"/>
      <c r="D4" s="218"/>
      <c r="E4" s="4">
        <v>2024</v>
      </c>
      <c r="F4" s="4">
        <v>2025</v>
      </c>
      <c r="G4" s="4">
        <v>2026</v>
      </c>
    </row>
    <row r="5" spans="1:19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>
      <c r="A6" s="86"/>
      <c r="B6" s="85" t="s">
        <v>85</v>
      </c>
      <c r="C6" s="87"/>
      <c r="D6" s="88"/>
      <c r="E6" s="88"/>
      <c r="F6" s="88"/>
      <c r="G6" s="89"/>
    </row>
    <row r="7" spans="1:19" ht="20.100000000000001" customHeight="1">
      <c r="A7" s="2">
        <v>1</v>
      </c>
      <c r="B7" s="8" t="s">
        <v>17</v>
      </c>
      <c r="C7" s="9"/>
      <c r="D7" s="10"/>
      <c r="E7" s="30"/>
      <c r="F7" s="30"/>
      <c r="G7" s="30"/>
    </row>
    <row r="8" spans="1:19" ht="38.25" customHeight="1">
      <c r="A8" s="2"/>
      <c r="B8" s="19" t="s">
        <v>18</v>
      </c>
      <c r="C8" s="7" t="s">
        <v>84</v>
      </c>
      <c r="D8" s="46">
        <v>0</v>
      </c>
      <c r="E8" s="36">
        <v>178200</v>
      </c>
      <c r="F8" s="36">
        <v>175293.96</v>
      </c>
      <c r="G8" s="37">
        <v>404019.87</v>
      </c>
      <c r="I8" s="126">
        <f>E8+E17+E26+E64+E73</f>
        <v>1015228.7179999999</v>
      </c>
      <c r="J8" s="131"/>
      <c r="K8" s="154">
        <f>SUM(E8:J8)</f>
        <v>1772742.548</v>
      </c>
      <c r="M8" s="126"/>
      <c r="Q8" s="131">
        <f>E8+E17+E26+E35+E44+E53+E64+E73</f>
        <v>1015228.7179999999</v>
      </c>
      <c r="R8" s="131">
        <f>F8+F17+F26+F35+F44+F53+F64+F73</f>
        <v>1255115.04</v>
      </c>
      <c r="S8" s="126">
        <f>G8+G17+G26+G35+G44+G53+G64+G73</f>
        <v>7307029.5499999998</v>
      </c>
    </row>
    <row r="9" spans="1:19" ht="19.5" customHeight="1">
      <c r="A9" s="2">
        <v>2</v>
      </c>
      <c r="B9" s="8" t="s">
        <v>19</v>
      </c>
      <c r="C9" s="9"/>
      <c r="D9" s="7"/>
      <c r="E9" s="11"/>
      <c r="F9" s="11"/>
      <c r="G9" s="11"/>
    </row>
    <row r="10" spans="1:19" ht="33" customHeight="1">
      <c r="A10" s="2"/>
      <c r="B10" s="19" t="s">
        <v>20</v>
      </c>
      <c r="C10" s="7" t="s">
        <v>21</v>
      </c>
      <c r="D10" s="7">
        <v>0</v>
      </c>
      <c r="E10" s="19">
        <v>0</v>
      </c>
      <c r="F10" s="19">
        <v>3</v>
      </c>
      <c r="G10" s="7">
        <v>40</v>
      </c>
      <c r="I10" s="196">
        <f>F8+F17+F26+F35+F44+F53+F64+F73</f>
        <v>1255115.04</v>
      </c>
    </row>
    <row r="11" spans="1:19" ht="20.100000000000001" customHeight="1">
      <c r="A11" s="2">
        <v>3</v>
      </c>
      <c r="B11" s="8" t="s">
        <v>22</v>
      </c>
      <c r="C11" s="9"/>
      <c r="D11" s="7"/>
      <c r="E11" s="11"/>
      <c r="F11" s="11"/>
      <c r="G11" s="11"/>
    </row>
    <row r="12" spans="1:19" ht="30" customHeight="1">
      <c r="A12" s="2"/>
      <c r="B12" s="19" t="s">
        <v>23</v>
      </c>
      <c r="C12" s="7" t="s">
        <v>84</v>
      </c>
      <c r="D12" s="99">
        <v>0</v>
      </c>
      <c r="E12" s="99">
        <v>0</v>
      </c>
      <c r="F12" s="43">
        <f>F8/F10</f>
        <v>58431.32</v>
      </c>
      <c r="G12" s="99">
        <f>G8/G10</f>
        <v>10100.49675</v>
      </c>
      <c r="I12" s="126">
        <f>G8+G17+G26+G35+G44+G53+G64+G73</f>
        <v>7307029.5499999998</v>
      </c>
    </row>
    <row r="13" spans="1:19" ht="20.100000000000001" customHeight="1">
      <c r="A13" s="2">
        <v>4</v>
      </c>
      <c r="B13" s="8" t="s">
        <v>24</v>
      </c>
      <c r="C13" s="9"/>
      <c r="D13" s="7"/>
      <c r="E13" s="11"/>
      <c r="F13" s="11"/>
      <c r="G13" s="11"/>
    </row>
    <row r="14" spans="1:19" ht="20.100000000000001" customHeight="1">
      <c r="A14" s="2"/>
      <c r="B14" s="19" t="s">
        <v>25</v>
      </c>
      <c r="C14" s="7" t="s">
        <v>26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>
      <c r="A15" s="2"/>
      <c r="B15" s="220" t="s">
        <v>44</v>
      </c>
      <c r="C15" s="221"/>
      <c r="D15" s="221"/>
      <c r="E15" s="221"/>
      <c r="F15" s="221"/>
      <c r="G15" s="222"/>
    </row>
    <row r="16" spans="1:19" ht="20.100000000000001" customHeight="1">
      <c r="A16" s="2">
        <v>1</v>
      </c>
      <c r="B16" s="8" t="s">
        <v>17</v>
      </c>
      <c r="C16" s="9"/>
      <c r="D16" s="18"/>
      <c r="E16" s="18"/>
      <c r="F16" s="18"/>
      <c r="G16" s="18"/>
    </row>
    <row r="17" spans="1:15" ht="31.5" customHeight="1">
      <c r="A17" s="2"/>
      <c r="B17" s="19" t="s">
        <v>27</v>
      </c>
      <c r="C17" s="7" t="s">
        <v>84</v>
      </c>
      <c r="D17" s="46">
        <v>0</v>
      </c>
      <c r="E17" s="105">
        <v>193200.36</v>
      </c>
      <c r="F17" s="105">
        <v>48734.65</v>
      </c>
      <c r="G17" s="105">
        <v>1223558.18</v>
      </c>
      <c r="I17" s="127"/>
      <c r="K17" s="154">
        <f>SUM(E17:J17)</f>
        <v>1465493.19</v>
      </c>
      <c r="M17" s="127"/>
      <c r="O17" s="127"/>
    </row>
    <row r="18" spans="1:15" ht="20.100000000000001" customHeight="1">
      <c r="A18" s="2">
        <v>2</v>
      </c>
      <c r="B18" s="13" t="s">
        <v>19</v>
      </c>
      <c r="C18" s="90"/>
      <c r="D18" s="18"/>
      <c r="E18" s="104"/>
      <c r="F18" s="104"/>
      <c r="G18" s="104"/>
      <c r="N18" s="127"/>
      <c r="O18" s="126"/>
    </row>
    <row r="19" spans="1:15" ht="30" customHeight="1">
      <c r="A19" s="2"/>
      <c r="B19" s="19" t="s">
        <v>28</v>
      </c>
      <c r="C19" s="7" t="s">
        <v>21</v>
      </c>
      <c r="D19" s="19">
        <v>0</v>
      </c>
      <c r="E19" s="100">
        <v>7</v>
      </c>
      <c r="F19" s="100">
        <v>8</v>
      </c>
      <c r="G19" s="100">
        <v>17</v>
      </c>
      <c r="I19" s="127"/>
      <c r="N19" s="126"/>
      <c r="O19" s="127"/>
    </row>
    <row r="20" spans="1:15" ht="20.100000000000001" customHeight="1">
      <c r="A20" s="2">
        <v>3</v>
      </c>
      <c r="B20" s="13" t="s">
        <v>22</v>
      </c>
      <c r="C20" s="90"/>
      <c r="D20" s="18"/>
      <c r="E20" s="104"/>
      <c r="F20" s="104"/>
      <c r="G20" s="104"/>
      <c r="I20" s="127"/>
      <c r="M20" s="127"/>
      <c r="N20" s="127"/>
      <c r="O20" s="127"/>
    </row>
    <row r="21" spans="1:15" ht="30.75" customHeight="1">
      <c r="A21" s="2"/>
      <c r="B21" s="19" t="s">
        <v>23</v>
      </c>
      <c r="C21" s="7" t="s">
        <v>84</v>
      </c>
      <c r="D21" s="38">
        <v>0</v>
      </c>
      <c r="E21" s="46">
        <f>E17/E19</f>
        <v>27600.051428571427</v>
      </c>
      <c r="F21" s="46">
        <f>F17/F19</f>
        <v>6091.8312500000002</v>
      </c>
      <c r="G21" s="46">
        <f>G17/G19</f>
        <v>71974.010588235295</v>
      </c>
      <c r="J21" s="131"/>
      <c r="K21" s="127"/>
      <c r="M21" s="127"/>
      <c r="N21" s="127"/>
    </row>
    <row r="22" spans="1:15" ht="20.100000000000001" customHeight="1">
      <c r="A22" s="2">
        <v>4</v>
      </c>
      <c r="B22" s="13" t="s">
        <v>24</v>
      </c>
      <c r="C22" s="90"/>
      <c r="D22" s="18"/>
      <c r="E22" s="104"/>
      <c r="F22" s="104"/>
      <c r="G22" s="104"/>
    </row>
    <row r="23" spans="1:15" ht="20.100000000000001" customHeight="1">
      <c r="A23" s="2"/>
      <c r="B23" s="19" t="s">
        <v>25</v>
      </c>
      <c r="C23" s="7" t="s">
        <v>26</v>
      </c>
      <c r="D23" s="11">
        <v>0</v>
      </c>
      <c r="E23" s="100">
        <v>0</v>
      </c>
      <c r="F23" s="100">
        <v>0</v>
      </c>
      <c r="G23" s="100">
        <v>0</v>
      </c>
    </row>
    <row r="24" spans="1:15" ht="20.100000000000001" customHeight="1">
      <c r="A24" s="2"/>
      <c r="B24" s="220" t="s">
        <v>45</v>
      </c>
      <c r="C24" s="221"/>
      <c r="D24" s="221"/>
      <c r="E24" s="221"/>
      <c r="F24" s="221"/>
      <c r="G24" s="222"/>
      <c r="M24" s="127"/>
    </row>
    <row r="25" spans="1:15" ht="20.100000000000001" customHeight="1">
      <c r="A25" s="2">
        <v>1</v>
      </c>
      <c r="B25" s="13" t="s">
        <v>17</v>
      </c>
      <c r="C25" s="14"/>
      <c r="D25" s="18"/>
      <c r="E25" s="18"/>
      <c r="F25" s="18"/>
      <c r="G25" s="18"/>
    </row>
    <row r="26" spans="1:15" ht="30.75" customHeight="1">
      <c r="A26" s="2"/>
      <c r="B26" s="19" t="s">
        <v>27</v>
      </c>
      <c r="C26" s="7" t="s">
        <v>86</v>
      </c>
      <c r="D26" s="38">
        <v>0</v>
      </c>
      <c r="E26" s="105">
        <v>96020.95</v>
      </c>
      <c r="F26" s="105">
        <v>87907.520000000004</v>
      </c>
      <c r="G26" s="105">
        <v>958019.16</v>
      </c>
      <c r="H26" s="171"/>
      <c r="I26" s="127"/>
      <c r="K26" s="155">
        <f>SUM(E26:J26)</f>
        <v>1141947.6300000001</v>
      </c>
    </row>
    <row r="27" spans="1:15" ht="20.100000000000001" customHeight="1">
      <c r="A27" s="2">
        <v>2</v>
      </c>
      <c r="B27" s="15" t="s">
        <v>19</v>
      </c>
      <c r="C27" s="91"/>
      <c r="D27" s="19"/>
      <c r="E27" s="104"/>
      <c r="F27" s="104"/>
      <c r="G27" s="104"/>
      <c r="H27" s="127"/>
    </row>
    <row r="28" spans="1:15" ht="33.75" customHeight="1">
      <c r="A28" s="2"/>
      <c r="B28" s="19" t="s">
        <v>28</v>
      </c>
      <c r="C28" s="7" t="s">
        <v>21</v>
      </c>
      <c r="D28" s="19">
        <v>0</v>
      </c>
      <c r="E28" s="100">
        <v>8</v>
      </c>
      <c r="F28" s="100">
        <v>11</v>
      </c>
      <c r="G28" s="100">
        <v>14</v>
      </c>
      <c r="I28" s="127"/>
      <c r="N28" s="127"/>
    </row>
    <row r="29" spans="1:15" ht="20.100000000000001" customHeight="1">
      <c r="A29" s="2">
        <v>3</v>
      </c>
      <c r="B29" s="15" t="s">
        <v>22</v>
      </c>
      <c r="C29" s="92"/>
      <c r="D29" s="18"/>
      <c r="E29" s="104"/>
      <c r="F29" s="104"/>
      <c r="G29" s="104"/>
      <c r="I29" s="127"/>
      <c r="N29" s="127"/>
    </row>
    <row r="30" spans="1:15" ht="30.75" customHeight="1">
      <c r="A30" s="2"/>
      <c r="B30" s="2" t="s">
        <v>29</v>
      </c>
      <c r="C30" s="7" t="s">
        <v>84</v>
      </c>
      <c r="D30" s="38">
        <v>0</v>
      </c>
      <c r="E30" s="46">
        <f>E26/E28</f>
        <v>12002.61875</v>
      </c>
      <c r="F30" s="46">
        <f>F26/F28</f>
        <v>7991.5927272727276</v>
      </c>
      <c r="G30" s="46">
        <f>G26/G28</f>
        <v>68429.94</v>
      </c>
      <c r="I30" s="127"/>
    </row>
    <row r="31" spans="1:15" ht="20.100000000000001" customHeight="1">
      <c r="A31" s="2">
        <v>4</v>
      </c>
      <c r="B31" s="15" t="s">
        <v>24</v>
      </c>
      <c r="C31" s="91"/>
      <c r="D31" s="18"/>
      <c r="E31" s="18"/>
      <c r="F31" s="18"/>
      <c r="G31" s="18"/>
    </row>
    <row r="32" spans="1:15" ht="20.100000000000001" customHeight="1">
      <c r="A32" s="2"/>
      <c r="B32" s="19" t="s">
        <v>25</v>
      </c>
      <c r="C32" s="7" t="s">
        <v>26</v>
      </c>
      <c r="D32" s="7">
        <v>0</v>
      </c>
      <c r="E32" s="7">
        <v>0</v>
      </c>
      <c r="F32" s="7">
        <v>0</v>
      </c>
      <c r="G32" s="7">
        <v>0</v>
      </c>
    </row>
    <row r="33" spans="1:14" ht="20.100000000000001" customHeight="1">
      <c r="A33" s="2"/>
      <c r="B33" s="220" t="s">
        <v>46</v>
      </c>
      <c r="C33" s="221"/>
      <c r="D33" s="221"/>
      <c r="E33" s="221"/>
      <c r="F33" s="221"/>
      <c r="G33" s="222"/>
    </row>
    <row r="34" spans="1:14" ht="20.100000000000001" customHeight="1">
      <c r="A34" s="2">
        <v>1</v>
      </c>
      <c r="B34" s="223" t="s">
        <v>17</v>
      </c>
      <c r="C34" s="224"/>
      <c r="D34" s="18"/>
      <c r="E34" s="18"/>
      <c r="F34" s="18"/>
      <c r="G34" s="18"/>
    </row>
    <row r="35" spans="1:14" ht="34.5" customHeight="1">
      <c r="A35" s="2"/>
      <c r="B35" s="19" t="s">
        <v>27</v>
      </c>
      <c r="C35" s="7" t="s">
        <v>84</v>
      </c>
      <c r="D35" s="38">
        <v>0</v>
      </c>
      <c r="E35" s="46">
        <v>0</v>
      </c>
      <c r="F35" s="46">
        <v>0</v>
      </c>
      <c r="G35" s="99">
        <v>155451.5</v>
      </c>
      <c r="I35" s="126"/>
      <c r="K35" s="154">
        <f>SUM(E35:G35)</f>
        <v>155451.5</v>
      </c>
    </row>
    <row r="36" spans="1:14" ht="20.100000000000001" customHeight="1">
      <c r="A36" s="2">
        <v>2</v>
      </c>
      <c r="B36" s="223" t="s">
        <v>19</v>
      </c>
      <c r="C36" s="224"/>
      <c r="D36" s="19"/>
      <c r="E36" s="104"/>
      <c r="F36" s="104"/>
      <c r="G36" s="104"/>
    </row>
    <row r="37" spans="1:14" ht="29.25" customHeight="1">
      <c r="A37" s="2"/>
      <c r="B37" s="19" t="s">
        <v>28</v>
      </c>
      <c r="C37" s="7" t="s">
        <v>21</v>
      </c>
      <c r="D37" s="19">
        <v>0</v>
      </c>
      <c r="E37" s="100">
        <v>0</v>
      </c>
      <c r="F37" s="100">
        <v>0</v>
      </c>
      <c r="G37" s="100">
        <v>6</v>
      </c>
    </row>
    <row r="38" spans="1:14" ht="20.100000000000001" customHeight="1">
      <c r="A38" s="2">
        <v>3</v>
      </c>
      <c r="B38" s="211" t="s">
        <v>22</v>
      </c>
      <c r="C38" s="212"/>
      <c r="D38" s="19"/>
      <c r="E38" s="104"/>
      <c r="F38" s="104"/>
      <c r="G38" s="104"/>
    </row>
    <row r="39" spans="1:14" ht="34.5" customHeight="1">
      <c r="A39" s="2"/>
      <c r="B39" s="2" t="s">
        <v>29</v>
      </c>
      <c r="C39" s="7" t="s">
        <v>84</v>
      </c>
      <c r="D39" s="38">
        <v>0</v>
      </c>
      <c r="E39" s="46">
        <v>0</v>
      </c>
      <c r="F39" s="46">
        <v>0</v>
      </c>
      <c r="G39" s="104">
        <f>G35/G37</f>
        <v>25908.583333333332</v>
      </c>
    </row>
    <row r="40" spans="1:14" ht="20.100000000000001" customHeight="1">
      <c r="A40" s="2">
        <v>4</v>
      </c>
      <c r="B40" s="211" t="s">
        <v>24</v>
      </c>
      <c r="C40" s="212"/>
      <c r="D40" s="18"/>
      <c r="E40" s="104"/>
      <c r="F40" s="104"/>
      <c r="G40" s="104"/>
    </row>
    <row r="41" spans="1:14" ht="20.100000000000001" customHeight="1">
      <c r="A41" s="2"/>
      <c r="B41" s="19" t="s">
        <v>25</v>
      </c>
      <c r="C41" s="7" t="s">
        <v>26</v>
      </c>
      <c r="D41" s="19">
        <v>0</v>
      </c>
      <c r="E41" s="100">
        <v>0</v>
      </c>
      <c r="F41" s="100">
        <v>0</v>
      </c>
      <c r="G41" s="100">
        <v>0</v>
      </c>
    </row>
    <row r="42" spans="1:14" ht="20.100000000000001" customHeight="1">
      <c r="A42" s="2"/>
      <c r="B42" s="220" t="s">
        <v>47</v>
      </c>
      <c r="C42" s="221"/>
      <c r="D42" s="221"/>
      <c r="E42" s="221"/>
      <c r="F42" s="221"/>
      <c r="G42" s="222"/>
    </row>
    <row r="43" spans="1:14" ht="20.100000000000001" customHeight="1">
      <c r="A43" s="2">
        <v>1</v>
      </c>
      <c r="B43" s="223" t="s">
        <v>17</v>
      </c>
      <c r="C43" s="224"/>
      <c r="D43" s="33"/>
      <c r="E43" s="33"/>
      <c r="F43" s="33"/>
      <c r="G43" s="9"/>
    </row>
    <row r="44" spans="1:14" ht="37.5" customHeight="1">
      <c r="A44" s="2"/>
      <c r="B44" s="19" t="s">
        <v>27</v>
      </c>
      <c r="C44" s="7" t="s">
        <v>84</v>
      </c>
      <c r="D44" s="38">
        <v>0</v>
      </c>
      <c r="E44" s="105">
        <v>0</v>
      </c>
      <c r="F44" s="99">
        <v>762804.7</v>
      </c>
      <c r="G44" s="99">
        <v>11400</v>
      </c>
      <c r="I44" s="127"/>
      <c r="J44" s="127"/>
      <c r="K44" s="155">
        <f>SUM(E44:J44)</f>
        <v>774204.7</v>
      </c>
    </row>
    <row r="45" spans="1:14" ht="20.100000000000001" customHeight="1">
      <c r="A45" s="2">
        <v>2</v>
      </c>
      <c r="B45" s="223" t="s">
        <v>19</v>
      </c>
      <c r="C45" s="224"/>
      <c r="D45" s="18"/>
      <c r="E45" s="104"/>
      <c r="F45" s="104"/>
      <c r="G45" s="104"/>
    </row>
    <row r="46" spans="1:14" ht="30.75" customHeight="1">
      <c r="A46" s="2"/>
      <c r="B46" s="19" t="s">
        <v>28</v>
      </c>
      <c r="C46" s="7" t="s">
        <v>21</v>
      </c>
      <c r="D46" s="19">
        <v>0</v>
      </c>
      <c r="E46" s="100">
        <v>0</v>
      </c>
      <c r="F46" s="100">
        <v>12</v>
      </c>
      <c r="G46" s="100">
        <v>2</v>
      </c>
      <c r="N46" s="127"/>
    </row>
    <row r="47" spans="1:14" ht="20.100000000000001" customHeight="1">
      <c r="A47" s="2">
        <v>3</v>
      </c>
      <c r="B47" s="208" t="s">
        <v>22</v>
      </c>
      <c r="C47" s="209"/>
      <c r="D47" s="18"/>
      <c r="E47" s="104"/>
      <c r="F47" s="104"/>
      <c r="G47" s="104"/>
    </row>
    <row r="48" spans="1:14" ht="29.25" customHeight="1">
      <c r="A48" s="2"/>
      <c r="B48" s="2" t="s">
        <v>29</v>
      </c>
      <c r="C48" s="7" t="s">
        <v>84</v>
      </c>
      <c r="D48" s="35">
        <v>0</v>
      </c>
      <c r="E48" s="105">
        <v>0</v>
      </c>
      <c r="F48" s="99">
        <f>F44/F46</f>
        <v>63567.058333333327</v>
      </c>
      <c r="G48" s="99">
        <f>G44/G46</f>
        <v>5700</v>
      </c>
      <c r="N48" s="127"/>
    </row>
    <row r="49" spans="1:14" ht="20.100000000000001" customHeight="1">
      <c r="A49" s="2">
        <v>4</v>
      </c>
      <c r="B49" s="208" t="s">
        <v>24</v>
      </c>
      <c r="C49" s="209"/>
      <c r="D49" s="18"/>
      <c r="E49" s="104"/>
      <c r="F49" s="104"/>
      <c r="G49" s="104"/>
    </row>
    <row r="50" spans="1:14" ht="20.100000000000001" customHeight="1">
      <c r="A50" s="2"/>
      <c r="B50" s="19" t="s">
        <v>25</v>
      </c>
      <c r="C50" s="7" t="s">
        <v>26</v>
      </c>
      <c r="D50" s="19">
        <v>0</v>
      </c>
      <c r="E50" s="100">
        <v>0</v>
      </c>
      <c r="F50" s="100">
        <v>0</v>
      </c>
      <c r="G50" s="100">
        <v>0</v>
      </c>
    </row>
    <row r="51" spans="1:14" ht="20.100000000000001" customHeight="1">
      <c r="A51" s="2"/>
      <c r="B51" s="225" t="s">
        <v>30</v>
      </c>
      <c r="C51" s="226"/>
      <c r="D51" s="226"/>
      <c r="E51" s="226"/>
      <c r="F51" s="226"/>
      <c r="G51" s="227"/>
    </row>
    <row r="52" spans="1:14" ht="20.100000000000001" customHeight="1">
      <c r="A52" s="2">
        <v>1</v>
      </c>
      <c r="B52" s="223" t="s">
        <v>17</v>
      </c>
      <c r="C52" s="224"/>
      <c r="D52" s="28"/>
      <c r="E52" s="28"/>
      <c r="F52" s="28"/>
      <c r="G52" s="28"/>
    </row>
    <row r="53" spans="1:14" ht="33" customHeight="1">
      <c r="A53" s="2"/>
      <c r="B53" s="19" t="s">
        <v>27</v>
      </c>
      <c r="C53" s="7" t="s">
        <v>84</v>
      </c>
      <c r="D53" s="38"/>
      <c r="E53" s="105">
        <v>0</v>
      </c>
      <c r="F53" s="108">
        <v>18278.07</v>
      </c>
      <c r="G53" s="105">
        <v>1120440.08</v>
      </c>
      <c r="I53" s="128"/>
      <c r="K53" s="156">
        <f>SUM(E53:J53)</f>
        <v>1138718.1500000001</v>
      </c>
      <c r="M53" s="127"/>
    </row>
    <row r="54" spans="1:14" ht="20.100000000000001" customHeight="1">
      <c r="A54" s="2">
        <v>2</v>
      </c>
      <c r="B54" s="223" t="s">
        <v>19</v>
      </c>
      <c r="C54" s="224"/>
      <c r="D54" s="19"/>
      <c r="E54" s="106"/>
      <c r="F54" s="104"/>
      <c r="G54" s="104"/>
    </row>
    <row r="55" spans="1:14" ht="37.5" customHeight="1">
      <c r="A55" s="2"/>
      <c r="B55" s="19" t="s">
        <v>28</v>
      </c>
      <c r="C55" s="7" t="s">
        <v>21</v>
      </c>
      <c r="D55" s="19">
        <v>5</v>
      </c>
      <c r="E55" s="101">
        <v>0</v>
      </c>
      <c r="F55" s="100">
        <v>5</v>
      </c>
      <c r="G55" s="100">
        <v>15</v>
      </c>
      <c r="M55" s="131"/>
      <c r="N55" s="127"/>
    </row>
    <row r="56" spans="1:14" ht="64.5" customHeight="1">
      <c r="A56" s="2"/>
      <c r="B56" s="2" t="s">
        <v>111</v>
      </c>
      <c r="C56" s="39" t="s">
        <v>109</v>
      </c>
      <c r="D56" s="39">
        <v>0</v>
      </c>
      <c r="E56" s="39">
        <v>0</v>
      </c>
      <c r="F56" s="39">
        <v>0</v>
      </c>
      <c r="G56" s="100">
        <v>0</v>
      </c>
      <c r="M56" s="131"/>
      <c r="N56" s="157"/>
    </row>
    <row r="57" spans="1:14" ht="20.100000000000001" customHeight="1">
      <c r="A57" s="2">
        <v>3</v>
      </c>
      <c r="B57" s="223" t="s">
        <v>22</v>
      </c>
      <c r="C57" s="224"/>
      <c r="D57" s="19"/>
      <c r="E57" s="106"/>
      <c r="F57" s="104"/>
      <c r="G57" s="104"/>
    </row>
    <row r="58" spans="1:14" ht="20.100000000000001" customHeight="1">
      <c r="A58" s="2"/>
      <c r="B58" s="19" t="s">
        <v>29</v>
      </c>
      <c r="C58" s="7" t="s">
        <v>84</v>
      </c>
      <c r="D58" s="43">
        <f>D53/D55</f>
        <v>0</v>
      </c>
      <c r="E58" s="43">
        <v>0</v>
      </c>
      <c r="F58" s="43">
        <f>F53/F55</f>
        <v>3655.614</v>
      </c>
      <c r="G58" s="99">
        <f>G53/G55</f>
        <v>74696.005333333334</v>
      </c>
    </row>
    <row r="59" spans="1:14" ht="28.5" customHeight="1">
      <c r="A59" s="2"/>
      <c r="B59" s="2" t="s">
        <v>112</v>
      </c>
      <c r="C59" s="7" t="s">
        <v>84</v>
      </c>
      <c r="D59" s="112">
        <v>0</v>
      </c>
      <c r="E59" s="115"/>
      <c r="F59" s="115"/>
      <c r="G59" s="111"/>
    </row>
    <row r="60" spans="1:14" ht="20.100000000000001" customHeight="1">
      <c r="A60" s="2"/>
      <c r="B60" s="208" t="s">
        <v>24</v>
      </c>
      <c r="C60" s="209"/>
      <c r="D60" s="19"/>
      <c r="E60" s="16"/>
      <c r="F60" s="12"/>
      <c r="G60" s="12"/>
    </row>
    <row r="61" spans="1:14" ht="20.100000000000001" customHeight="1">
      <c r="A61" s="2">
        <v>4</v>
      </c>
      <c r="B61" s="19" t="s">
        <v>25</v>
      </c>
      <c r="C61" s="7" t="s">
        <v>26</v>
      </c>
      <c r="D61" s="19">
        <v>3</v>
      </c>
      <c r="E61" s="101">
        <v>0</v>
      </c>
      <c r="F61" s="100">
        <v>0</v>
      </c>
      <c r="G61" s="100">
        <v>0</v>
      </c>
    </row>
    <row r="62" spans="1:14" ht="20.100000000000001" customHeight="1">
      <c r="A62" s="2"/>
      <c r="B62" s="228" t="s">
        <v>31</v>
      </c>
      <c r="C62" s="229"/>
      <c r="D62" s="229"/>
      <c r="E62" s="229"/>
      <c r="F62" s="229"/>
      <c r="G62" s="230"/>
    </row>
    <row r="63" spans="1:14" ht="20.100000000000001" customHeight="1">
      <c r="A63" s="2">
        <v>1</v>
      </c>
      <c r="B63" s="223" t="s">
        <v>17</v>
      </c>
      <c r="C63" s="224"/>
      <c r="D63" s="7"/>
      <c r="E63" s="29"/>
      <c r="F63" s="30"/>
      <c r="G63" s="31"/>
    </row>
    <row r="64" spans="1:14" ht="33.75" customHeight="1">
      <c r="A64" s="2"/>
      <c r="B64" s="19" t="s">
        <v>27</v>
      </c>
      <c r="C64" s="7" t="s">
        <v>84</v>
      </c>
      <c r="D64" s="46">
        <v>0</v>
      </c>
      <c r="E64" s="99">
        <v>535610.37</v>
      </c>
      <c r="F64" s="99">
        <v>162096.14000000001</v>
      </c>
      <c r="G64" s="38">
        <v>789303.26</v>
      </c>
      <c r="I64" s="127"/>
      <c r="J64" s="127"/>
      <c r="K64" s="155">
        <f>SUM(E64:J64)</f>
        <v>1487009.77</v>
      </c>
    </row>
    <row r="65" spans="1:14" ht="20.100000000000001" customHeight="1">
      <c r="A65" s="2">
        <v>2</v>
      </c>
      <c r="B65" s="223" t="s">
        <v>19</v>
      </c>
      <c r="C65" s="224"/>
      <c r="D65" s="7"/>
      <c r="E65" s="29"/>
      <c r="F65" s="29"/>
      <c r="G65" s="29"/>
      <c r="I65" s="126"/>
    </row>
    <row r="66" spans="1:14" ht="28.5" customHeight="1">
      <c r="A66" s="2"/>
      <c r="B66" s="19" t="s">
        <v>28</v>
      </c>
      <c r="C66" s="7" t="s">
        <v>21</v>
      </c>
      <c r="D66" s="7">
        <v>0</v>
      </c>
      <c r="E66" s="102">
        <v>6</v>
      </c>
      <c r="F66" s="102">
        <v>4</v>
      </c>
      <c r="G66" s="102">
        <v>6</v>
      </c>
      <c r="H66" s="127"/>
      <c r="I66" s="127"/>
      <c r="M66" s="127"/>
      <c r="N66" s="127"/>
    </row>
    <row r="67" spans="1:14" ht="20.100000000000001" customHeight="1">
      <c r="A67" s="2">
        <v>3</v>
      </c>
      <c r="B67" s="223" t="s">
        <v>22</v>
      </c>
      <c r="C67" s="224"/>
      <c r="D67" s="7"/>
      <c r="E67" s="29"/>
      <c r="F67" s="30"/>
      <c r="G67" s="31"/>
    </row>
    <row r="68" spans="1:14" ht="33.75" customHeight="1">
      <c r="A68" s="2"/>
      <c r="B68" s="19" t="s">
        <v>23</v>
      </c>
      <c r="C68" s="7" t="s">
        <v>84</v>
      </c>
      <c r="D68" s="46">
        <v>0</v>
      </c>
      <c r="E68" s="107">
        <f>E64/E66</f>
        <v>89268.395000000004</v>
      </c>
      <c r="F68" s="107">
        <f>F64/F66</f>
        <v>40524.035000000003</v>
      </c>
      <c r="G68" s="46">
        <f>G64/G66</f>
        <v>131550.54333333333</v>
      </c>
      <c r="I68" s="127"/>
      <c r="K68" s="127"/>
      <c r="N68" s="126"/>
    </row>
    <row r="69" spans="1:14" ht="20.100000000000001" customHeight="1">
      <c r="A69" s="2">
        <v>4</v>
      </c>
      <c r="B69" s="223" t="s">
        <v>24</v>
      </c>
      <c r="C69" s="224"/>
      <c r="D69" s="7"/>
      <c r="E69" s="29"/>
      <c r="F69" s="30"/>
      <c r="G69" s="31"/>
    </row>
    <row r="70" spans="1:14" ht="20.100000000000001" customHeight="1">
      <c r="A70" s="2"/>
      <c r="B70" s="19" t="s">
        <v>25</v>
      </c>
      <c r="C70" s="7" t="s">
        <v>26</v>
      </c>
      <c r="D70" s="7">
        <v>0</v>
      </c>
      <c r="E70" s="11">
        <v>0</v>
      </c>
      <c r="F70" s="11">
        <v>0</v>
      </c>
      <c r="G70" s="11">
        <v>0</v>
      </c>
    </row>
    <row r="71" spans="1:14" ht="20.100000000000001" customHeight="1">
      <c r="A71" s="34"/>
      <c r="B71" s="96" t="s">
        <v>59</v>
      </c>
      <c r="C71" s="97"/>
      <c r="D71" s="97"/>
      <c r="E71" s="97"/>
      <c r="F71" s="97"/>
      <c r="G71" s="98"/>
    </row>
    <row r="72" spans="1:14" ht="20.100000000000001" customHeight="1">
      <c r="A72" s="34">
        <v>1</v>
      </c>
      <c r="B72" s="223" t="s">
        <v>17</v>
      </c>
      <c r="C72" s="224"/>
      <c r="D72" s="17"/>
      <c r="E72" s="32"/>
      <c r="F72" s="32"/>
      <c r="G72" s="32"/>
    </row>
    <row r="73" spans="1:14" ht="30" customHeight="1">
      <c r="A73" s="34"/>
      <c r="B73" s="19" t="s">
        <v>27</v>
      </c>
      <c r="C73" s="7" t="s">
        <v>84</v>
      </c>
      <c r="D73" s="47">
        <v>0</v>
      </c>
      <c r="E73" s="143">
        <v>12197.038</v>
      </c>
      <c r="F73" s="143">
        <v>0</v>
      </c>
      <c r="G73" s="143">
        <v>2644837.5</v>
      </c>
      <c r="I73" s="128"/>
      <c r="K73" s="128">
        <f>SUM(E73:J73)</f>
        <v>2657034.5380000002</v>
      </c>
    </row>
    <row r="74" spans="1:14" ht="20.100000000000001" customHeight="1">
      <c r="A74" s="34">
        <v>2</v>
      </c>
      <c r="B74" s="223" t="s">
        <v>19</v>
      </c>
      <c r="C74" s="224"/>
      <c r="D74" s="17"/>
      <c r="E74" s="32"/>
      <c r="F74" s="32"/>
      <c r="G74" s="32"/>
    </row>
    <row r="75" spans="1:14" ht="32.25" customHeight="1">
      <c r="A75" s="34"/>
      <c r="B75" s="19" t="s">
        <v>107</v>
      </c>
      <c r="C75" s="7" t="s">
        <v>21</v>
      </c>
      <c r="D75" s="17">
        <v>0</v>
      </c>
      <c r="E75" s="103">
        <v>1</v>
      </c>
      <c r="F75" s="103">
        <v>0</v>
      </c>
      <c r="G75" s="103">
        <v>12</v>
      </c>
      <c r="I75" s="126"/>
      <c r="K75" s="126">
        <f>SUM(K7:L73)</f>
        <v>10592602.026000001</v>
      </c>
      <c r="M75" s="131"/>
    </row>
    <row r="76" spans="1:14" ht="63" customHeight="1">
      <c r="A76" s="34"/>
      <c r="B76" s="2" t="s">
        <v>108</v>
      </c>
      <c r="C76" s="39" t="s">
        <v>109</v>
      </c>
      <c r="D76" s="39">
        <v>0</v>
      </c>
      <c r="E76" s="115">
        <v>0</v>
      </c>
      <c r="F76" s="115">
        <v>0</v>
      </c>
      <c r="G76" s="115">
        <v>0</v>
      </c>
      <c r="I76" s="161"/>
    </row>
    <row r="77" spans="1:14" ht="20.100000000000001" customHeight="1">
      <c r="A77" s="34">
        <v>3</v>
      </c>
      <c r="B77" s="223" t="s">
        <v>22</v>
      </c>
      <c r="C77" s="224"/>
      <c r="D77" s="17"/>
      <c r="E77" s="114"/>
      <c r="F77" s="114"/>
      <c r="G77" s="32"/>
    </row>
    <row r="78" spans="1:14" ht="33" customHeight="1">
      <c r="A78" s="34"/>
      <c r="B78" s="2" t="s">
        <v>110</v>
      </c>
      <c r="C78" s="7" t="s">
        <v>84</v>
      </c>
      <c r="D78" s="17"/>
      <c r="E78" s="113"/>
      <c r="F78" s="113"/>
      <c r="G78" s="32"/>
      <c r="M78" s="131"/>
    </row>
    <row r="79" spans="1:14" ht="20.100000000000001" customHeight="1">
      <c r="A79" s="34"/>
      <c r="B79" s="19" t="s">
        <v>23</v>
      </c>
      <c r="C79" s="7" t="s">
        <v>84</v>
      </c>
      <c r="D79" s="47">
        <v>0</v>
      </c>
      <c r="E79" s="153">
        <f>E73/E75</f>
        <v>12197.038</v>
      </c>
      <c r="F79" s="47">
        <v>0</v>
      </c>
      <c r="G79" s="47">
        <f>G73/G75</f>
        <v>220403.125</v>
      </c>
    </row>
    <row r="80" spans="1:14" ht="20.100000000000001" customHeight="1">
      <c r="A80" s="34">
        <v>4</v>
      </c>
      <c r="B80" s="223" t="s">
        <v>24</v>
      </c>
      <c r="C80" s="224"/>
      <c r="D80" s="17"/>
      <c r="E80" s="32"/>
      <c r="F80" s="32"/>
      <c r="G80" s="32"/>
    </row>
    <row r="81" spans="1:7" ht="20.100000000000001" customHeight="1">
      <c r="A81" s="34"/>
      <c r="B81" s="19" t="s">
        <v>25</v>
      </c>
      <c r="C81" s="11" t="s">
        <v>26</v>
      </c>
      <c r="D81" s="17">
        <v>0</v>
      </c>
      <c r="E81" s="11">
        <v>0</v>
      </c>
      <c r="F81" s="11">
        <v>0</v>
      </c>
      <c r="G81" s="11">
        <v>0</v>
      </c>
    </row>
    <row r="83" spans="1:7" ht="15.75">
      <c r="B83" s="49" t="s">
        <v>272</v>
      </c>
      <c r="C83" s="49"/>
      <c r="D83" s="139"/>
      <c r="E83" s="49" t="s">
        <v>271</v>
      </c>
      <c r="F83" s="49"/>
    </row>
    <row r="84" spans="1:7" ht="12.75" customHeight="1">
      <c r="B84" s="49"/>
      <c r="C84" s="49"/>
      <c r="D84" s="139"/>
      <c r="E84" s="140"/>
      <c r="F84" s="140"/>
    </row>
    <row r="85" spans="1:7" ht="15.75">
      <c r="B85" s="49" t="s">
        <v>116</v>
      </c>
      <c r="C85" s="49"/>
      <c r="D85" s="139"/>
      <c r="E85" s="49" t="s">
        <v>270</v>
      </c>
      <c r="F85" s="49"/>
      <c r="G85" s="110"/>
    </row>
  </sheetData>
  <mergeCells count="33"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  <mergeCell ref="B52:C52"/>
    <mergeCell ref="B54:C54"/>
    <mergeCell ref="B57:C57"/>
    <mergeCell ref="B40:C40"/>
    <mergeCell ref="B42:G42"/>
    <mergeCell ref="B43:C43"/>
    <mergeCell ref="B45:C45"/>
    <mergeCell ref="B47:C47"/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29" fitToHeight="0" orientation="landscape" useFirstPageNumber="1" r:id="rId1"/>
  <headerFooter differentFirst="1" alignWithMargins="0">
    <oddHeader xml:space="preserve">&amp;R&amp;"Times New Roman,Обычный"Продовження додатка&amp;12          </oddHeader>
    <oddFooter>&amp;C&amp;P</oddFooter>
    <firstHeader xml:space="preserve">&amp;C
</firstHeader>
    <firstFooter>&amp;C&amp;P</firstFooter>
  </headerFooter>
  <rowBreaks count="1" manualBreakCount="1">
    <brk id="1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24"/>
  <sheetViews>
    <sheetView tabSelected="1" view="pageBreakPreview" zoomScale="96" zoomScaleNormal="70" zoomScaleSheetLayoutView="96" zoomScalePageLayoutView="85" workbookViewId="0">
      <selection activeCell="L3" sqref="L3"/>
    </sheetView>
  </sheetViews>
  <sheetFormatPr defaultColWidth="9.140625" defaultRowHeight="1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4.14062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14.5703125" style="1" bestFit="1" customWidth="1"/>
    <col min="13" max="13" width="14.140625" style="1" customWidth="1"/>
    <col min="14" max="14" width="22.42578125" style="1" customWidth="1"/>
    <col min="15" max="15" width="9.140625" style="1"/>
    <col min="16" max="16" width="14.5703125" style="1" bestFit="1" customWidth="1"/>
    <col min="17" max="17" width="11.140625" style="1" bestFit="1" customWidth="1"/>
    <col min="18" max="18" width="15.28515625" style="1" customWidth="1"/>
    <col min="19" max="19" width="10.42578125" style="1" bestFit="1" customWidth="1"/>
    <col min="20" max="16384" width="9.140625" style="1"/>
  </cols>
  <sheetData>
    <row r="1" spans="1:19" ht="36" customHeight="1">
      <c r="C1" s="3"/>
      <c r="I1" s="294" t="s">
        <v>51</v>
      </c>
      <c r="J1" s="294"/>
    </row>
    <row r="2" spans="1:19" ht="67.5" customHeight="1">
      <c r="B2" s="213" t="s">
        <v>142</v>
      </c>
      <c r="C2" s="213"/>
      <c r="D2" s="213"/>
      <c r="E2" s="213"/>
      <c r="F2" s="213"/>
      <c r="G2" s="213"/>
      <c r="H2" s="213"/>
      <c r="I2" s="213"/>
      <c r="J2" s="213"/>
    </row>
    <row r="3" spans="1:19" ht="49.5" customHeight="1">
      <c r="A3" s="274" t="s">
        <v>0</v>
      </c>
      <c r="B3" s="274" t="s">
        <v>1</v>
      </c>
      <c r="C3" s="274" t="s">
        <v>2</v>
      </c>
      <c r="D3" s="274" t="s">
        <v>3</v>
      </c>
      <c r="E3" s="214" t="s">
        <v>4</v>
      </c>
      <c r="F3" s="274" t="s">
        <v>5</v>
      </c>
      <c r="G3" s="219" t="s">
        <v>240</v>
      </c>
      <c r="H3" s="219"/>
      <c r="I3" s="219"/>
      <c r="J3" s="219" t="s">
        <v>6</v>
      </c>
    </row>
    <row r="4" spans="1:19" ht="22.5" customHeight="1">
      <c r="A4" s="274"/>
      <c r="B4" s="274"/>
      <c r="C4" s="274"/>
      <c r="D4" s="274"/>
      <c r="E4" s="215"/>
      <c r="F4" s="274"/>
      <c r="G4" s="23">
        <v>2024</v>
      </c>
      <c r="H4" s="23">
        <v>2025</v>
      </c>
      <c r="I4" s="23">
        <v>2026</v>
      </c>
      <c r="J4" s="219"/>
      <c r="L4" s="48"/>
      <c r="N4" s="176"/>
      <c r="P4" s="176"/>
      <c r="R4" s="176"/>
    </row>
    <row r="5" spans="1:19" s="5" customFormat="1" ht="15" customHeight="1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  <c r="N5" s="177"/>
      <c r="P5" s="177"/>
    </row>
    <row r="6" spans="1:19" ht="15" customHeight="1">
      <c r="A6" s="21"/>
      <c r="B6" s="21"/>
      <c r="C6" s="21"/>
      <c r="D6" s="21"/>
      <c r="E6" s="21"/>
      <c r="F6" s="21"/>
      <c r="G6" s="22"/>
      <c r="H6" s="22"/>
      <c r="I6" s="22"/>
      <c r="J6" s="21"/>
      <c r="N6" s="176"/>
      <c r="P6" s="176"/>
    </row>
    <row r="7" spans="1:19" ht="18.75" customHeight="1">
      <c r="A7" s="76"/>
      <c r="B7" s="77"/>
      <c r="C7" s="57" t="s">
        <v>63</v>
      </c>
      <c r="D7" s="58"/>
      <c r="E7" s="58"/>
      <c r="F7" s="58"/>
      <c r="G7" s="58"/>
      <c r="H7" s="58"/>
      <c r="I7" s="58"/>
      <c r="J7" s="59"/>
      <c r="K7" s="5"/>
    </row>
    <row r="8" spans="1:19" ht="82.5" customHeight="1">
      <c r="A8" s="53" t="s">
        <v>40</v>
      </c>
      <c r="B8" s="214" t="s">
        <v>64</v>
      </c>
      <c r="C8" s="167" t="s">
        <v>233</v>
      </c>
      <c r="D8" s="168">
        <v>2026</v>
      </c>
      <c r="E8" s="168" t="s">
        <v>57</v>
      </c>
      <c r="F8" s="19" t="s">
        <v>66</v>
      </c>
      <c r="G8" s="46"/>
      <c r="H8" s="38"/>
      <c r="I8" s="38">
        <v>20106.491000000002</v>
      </c>
      <c r="J8" s="217" t="s">
        <v>137</v>
      </c>
      <c r="K8" s="48"/>
      <c r="L8" s="48"/>
      <c r="M8" s="48"/>
      <c r="N8" s="48">
        <f>SUM(G8:I13)</f>
        <v>757513.83199999994</v>
      </c>
      <c r="O8" s="48"/>
      <c r="P8" s="176"/>
      <c r="Q8" s="48"/>
      <c r="R8" s="48"/>
    </row>
    <row r="9" spans="1:19" ht="80.25" customHeight="1">
      <c r="A9" s="109"/>
      <c r="B9" s="216"/>
      <c r="C9" s="116" t="s">
        <v>163</v>
      </c>
      <c r="D9" s="168">
        <v>2026</v>
      </c>
      <c r="E9" s="19" t="s">
        <v>57</v>
      </c>
      <c r="F9" s="19" t="s">
        <v>66</v>
      </c>
      <c r="G9" s="7"/>
      <c r="H9" s="38"/>
      <c r="I9" s="38">
        <v>41529.141000000003</v>
      </c>
      <c r="J9" s="218"/>
      <c r="K9" s="48"/>
      <c r="L9" s="48"/>
      <c r="M9" s="48"/>
      <c r="N9" s="48"/>
      <c r="R9" s="48"/>
    </row>
    <row r="10" spans="1:19" ht="89.25" customHeight="1">
      <c r="A10" s="109"/>
      <c r="B10" s="216"/>
      <c r="C10" s="116" t="s">
        <v>164</v>
      </c>
      <c r="D10" s="19">
        <v>2025</v>
      </c>
      <c r="E10" s="19" t="s">
        <v>57</v>
      </c>
      <c r="F10" s="19" t="s">
        <v>62</v>
      </c>
      <c r="G10" s="46"/>
      <c r="H10" s="46">
        <v>7293.96</v>
      </c>
      <c r="I10" s="38"/>
      <c r="J10" s="218"/>
      <c r="K10" s="48"/>
      <c r="L10" s="176"/>
      <c r="M10" s="48"/>
      <c r="N10" s="176"/>
      <c r="P10" s="176"/>
      <c r="R10" s="48"/>
    </row>
    <row r="11" spans="1:19" ht="97.5" customHeight="1">
      <c r="A11" s="109"/>
      <c r="B11" s="215"/>
      <c r="C11" s="116" t="s">
        <v>101</v>
      </c>
      <c r="D11" s="19">
        <v>2026</v>
      </c>
      <c r="E11" s="19" t="s">
        <v>57</v>
      </c>
      <c r="F11" s="19" t="s">
        <v>62</v>
      </c>
      <c r="G11" s="38"/>
      <c r="H11" s="38"/>
      <c r="I11" s="38">
        <v>84.24</v>
      </c>
      <c r="J11" s="241"/>
      <c r="L11" s="176"/>
      <c r="M11" s="48"/>
      <c r="N11" s="176"/>
      <c r="O11" s="48"/>
      <c r="P11" s="176"/>
      <c r="R11" s="48"/>
    </row>
    <row r="12" spans="1:19" ht="90" customHeight="1">
      <c r="A12" s="291" t="s">
        <v>129</v>
      </c>
      <c r="B12" s="214" t="s">
        <v>162</v>
      </c>
      <c r="C12" s="245" t="s">
        <v>350</v>
      </c>
      <c r="D12" s="260" t="s">
        <v>143</v>
      </c>
      <c r="E12" s="260" t="s">
        <v>207</v>
      </c>
      <c r="F12" s="19" t="s">
        <v>62</v>
      </c>
      <c r="G12" s="46">
        <v>29700</v>
      </c>
      <c r="H12" s="46">
        <v>28000</v>
      </c>
      <c r="I12" s="124">
        <v>57050</v>
      </c>
      <c r="J12" s="301" t="s">
        <v>130</v>
      </c>
      <c r="L12" s="176"/>
      <c r="M12" s="48"/>
      <c r="N12" s="182"/>
      <c r="O12" s="125"/>
      <c r="P12" s="176"/>
      <c r="R12" s="48"/>
    </row>
    <row r="13" spans="1:19" ht="110.25" customHeight="1">
      <c r="A13" s="291"/>
      <c r="B13" s="215"/>
      <c r="C13" s="245"/>
      <c r="D13" s="260"/>
      <c r="E13" s="260"/>
      <c r="F13" s="19" t="s">
        <v>131</v>
      </c>
      <c r="G13" s="46">
        <v>148500</v>
      </c>
      <c r="H13" s="46">
        <v>140000</v>
      </c>
      <c r="I13" s="124">
        <v>285250</v>
      </c>
      <c r="J13" s="302"/>
      <c r="M13" s="129"/>
      <c r="N13" s="129"/>
      <c r="O13" s="132"/>
      <c r="P13" s="48"/>
      <c r="R13" s="48"/>
    </row>
    <row r="14" spans="1:19" ht="21.75" customHeight="1">
      <c r="A14" s="56"/>
      <c r="B14" s="56"/>
      <c r="C14" s="298" t="s">
        <v>33</v>
      </c>
      <c r="D14" s="299"/>
      <c r="E14" s="299"/>
      <c r="F14" s="300"/>
      <c r="G14" s="295"/>
      <c r="H14" s="296"/>
      <c r="I14" s="296"/>
      <c r="J14" s="297"/>
    </row>
    <row r="15" spans="1:19" ht="123.75" customHeight="1">
      <c r="A15" s="21" t="s">
        <v>41</v>
      </c>
      <c r="B15" s="95" t="s">
        <v>34</v>
      </c>
      <c r="C15" s="50" t="s">
        <v>291</v>
      </c>
      <c r="D15" s="2">
        <v>2026</v>
      </c>
      <c r="E15" s="2" t="s">
        <v>263</v>
      </c>
      <c r="F15" s="2" t="s">
        <v>62</v>
      </c>
      <c r="G15" s="148"/>
      <c r="H15" s="36"/>
      <c r="I15" s="36">
        <v>2624.64</v>
      </c>
      <c r="J15" s="83" t="s">
        <v>48</v>
      </c>
      <c r="K15" s="48"/>
      <c r="N15" s="48">
        <f>SUM(G15:I54)</f>
        <v>1465493.192</v>
      </c>
      <c r="S15" s="48"/>
    </row>
    <row r="16" spans="1:19" ht="58.5" customHeight="1">
      <c r="A16" s="21"/>
      <c r="B16" s="61"/>
      <c r="C16" s="24" t="s">
        <v>242</v>
      </c>
      <c r="D16" s="2">
        <v>2026</v>
      </c>
      <c r="E16" s="2" t="s">
        <v>263</v>
      </c>
      <c r="F16" s="2" t="s">
        <v>62</v>
      </c>
      <c r="G16" s="60"/>
      <c r="H16" s="36"/>
      <c r="I16" s="36">
        <v>258.7</v>
      </c>
      <c r="J16" s="62"/>
      <c r="N16" s="48"/>
    </row>
    <row r="17" spans="1:17" ht="64.5" customHeight="1">
      <c r="A17" s="21"/>
      <c r="B17" s="24"/>
      <c r="C17" s="116" t="s">
        <v>243</v>
      </c>
      <c r="D17" s="19">
        <v>2026</v>
      </c>
      <c r="E17" s="19" t="s">
        <v>263</v>
      </c>
      <c r="F17" s="2" t="s">
        <v>66</v>
      </c>
      <c r="G17" s="60"/>
      <c r="H17" s="38"/>
      <c r="I17" s="38">
        <v>7244.68</v>
      </c>
      <c r="J17" s="19"/>
      <c r="M17" s="48"/>
    </row>
    <row r="18" spans="1:17" ht="81" customHeight="1">
      <c r="A18" s="21"/>
      <c r="B18" s="24"/>
      <c r="C18" s="24" t="s">
        <v>302</v>
      </c>
      <c r="D18" s="2" t="s">
        <v>332</v>
      </c>
      <c r="E18" s="2" t="s">
        <v>263</v>
      </c>
      <c r="F18" s="2" t="s">
        <v>62</v>
      </c>
      <c r="G18" s="36"/>
      <c r="H18" s="337">
        <v>13669.42</v>
      </c>
      <c r="I18" s="338"/>
      <c r="J18" s="2"/>
      <c r="M18" s="48"/>
      <c r="N18" s="176"/>
      <c r="P18" s="176"/>
      <c r="Q18" s="176"/>
    </row>
    <row r="19" spans="1:17" ht="88.5" customHeight="1">
      <c r="A19" s="26"/>
      <c r="B19" s="26"/>
      <c r="C19" s="68" t="s">
        <v>244</v>
      </c>
      <c r="D19" s="19" t="s">
        <v>274</v>
      </c>
      <c r="E19" s="19" t="s">
        <v>263</v>
      </c>
      <c r="F19" s="2" t="s">
        <v>66</v>
      </c>
      <c r="G19" s="329">
        <v>16349.441999999999</v>
      </c>
      <c r="H19" s="330"/>
      <c r="I19" s="38"/>
      <c r="J19" s="2"/>
      <c r="K19" s="48">
        <f>G19+G37+G38+G39+G42+G46+G47+G48</f>
        <v>193200.36199999999</v>
      </c>
      <c r="L19" s="48">
        <f>H18+H20+H21+H27+H34+H36+H51+H53</f>
        <v>48734.645999999993</v>
      </c>
      <c r="M19" s="48" t="e">
        <f>I15+I16+I17+I22+I23+I24+I25+I26+I28+I29+I30+I31+I32+I33+I35+I40+I41+I44+I45+I52+I54+#REF!</f>
        <v>#REF!</v>
      </c>
    </row>
    <row r="20" spans="1:17" ht="70.5" customHeight="1">
      <c r="A20" s="21"/>
      <c r="B20" s="24"/>
      <c r="C20" s="24" t="s">
        <v>293</v>
      </c>
      <c r="D20" s="2">
        <v>2025</v>
      </c>
      <c r="E20" s="2" t="s">
        <v>263</v>
      </c>
      <c r="F20" s="2" t="s">
        <v>62</v>
      </c>
      <c r="G20" s="36"/>
      <c r="H20" s="36">
        <v>2400</v>
      </c>
      <c r="I20" s="36"/>
      <c r="J20" s="2"/>
    </row>
    <row r="21" spans="1:17" ht="69.75" customHeight="1">
      <c r="A21" s="21"/>
      <c r="B21" s="24"/>
      <c r="C21" s="24" t="s">
        <v>292</v>
      </c>
      <c r="D21" s="2">
        <v>2025</v>
      </c>
      <c r="E21" s="2" t="s">
        <v>263</v>
      </c>
      <c r="F21" s="2" t="s">
        <v>62</v>
      </c>
      <c r="G21" s="37"/>
      <c r="H21" s="38">
        <v>4588.25</v>
      </c>
      <c r="I21" s="36"/>
      <c r="J21" s="2"/>
    </row>
    <row r="22" spans="1:17" ht="44.25" customHeight="1">
      <c r="A22" s="310"/>
      <c r="B22" s="310"/>
      <c r="C22" s="245" t="s">
        <v>245</v>
      </c>
      <c r="D22" s="260">
        <v>2026</v>
      </c>
      <c r="E22" s="260" t="s">
        <v>263</v>
      </c>
      <c r="F22" s="19" t="s">
        <v>62</v>
      </c>
      <c r="G22" s="46"/>
      <c r="H22" s="38"/>
      <c r="I22" s="38">
        <v>11056.08</v>
      </c>
      <c r="J22" s="260"/>
    </row>
    <row r="23" spans="1:17" ht="39.75" customHeight="1">
      <c r="A23" s="310"/>
      <c r="B23" s="310"/>
      <c r="C23" s="245"/>
      <c r="D23" s="260"/>
      <c r="E23" s="260"/>
      <c r="F23" s="19" t="s">
        <v>9</v>
      </c>
      <c r="G23" s="46"/>
      <c r="H23" s="38"/>
      <c r="I23" s="38">
        <v>99504.75</v>
      </c>
      <c r="J23" s="260"/>
    </row>
    <row r="24" spans="1:17" ht="66" customHeight="1">
      <c r="A24" s="20"/>
      <c r="B24" s="20"/>
      <c r="C24" s="116" t="s">
        <v>246</v>
      </c>
      <c r="D24" s="19">
        <v>2026</v>
      </c>
      <c r="E24" s="19" t="s">
        <v>263</v>
      </c>
      <c r="F24" s="19" t="s">
        <v>102</v>
      </c>
      <c r="G24" s="133"/>
      <c r="H24" s="7"/>
      <c r="I24" s="7">
        <v>10152.370000000001</v>
      </c>
      <c r="J24" s="19"/>
    </row>
    <row r="25" spans="1:17" ht="65.25" customHeight="1">
      <c r="A25" s="20"/>
      <c r="B25" s="20"/>
      <c r="C25" s="116" t="s">
        <v>247</v>
      </c>
      <c r="D25" s="19">
        <v>2026</v>
      </c>
      <c r="E25" s="19" t="s">
        <v>263</v>
      </c>
      <c r="F25" s="19" t="s">
        <v>102</v>
      </c>
      <c r="G25" s="133"/>
      <c r="H25" s="38"/>
      <c r="I25" s="38">
        <v>11193.4</v>
      </c>
      <c r="J25" s="19"/>
    </row>
    <row r="26" spans="1:17" ht="65.25" customHeight="1">
      <c r="A26" s="20"/>
      <c r="B26" s="20"/>
      <c r="C26" s="116" t="s">
        <v>248</v>
      </c>
      <c r="D26" s="19">
        <v>2026</v>
      </c>
      <c r="E26" s="19" t="s">
        <v>263</v>
      </c>
      <c r="F26" s="19" t="s">
        <v>102</v>
      </c>
      <c r="G26" s="133"/>
      <c r="H26" s="38"/>
      <c r="I26" s="38">
        <v>9954.5400000000009</v>
      </c>
      <c r="J26" s="19"/>
    </row>
    <row r="27" spans="1:17" ht="93" customHeight="1">
      <c r="A27" s="55"/>
      <c r="B27" s="55"/>
      <c r="C27" s="118" t="s">
        <v>294</v>
      </c>
      <c r="D27" s="117">
        <v>2025</v>
      </c>
      <c r="E27" s="117" t="s">
        <v>263</v>
      </c>
      <c r="F27" s="2" t="s">
        <v>62</v>
      </c>
      <c r="G27" s="36"/>
      <c r="H27" s="38">
        <v>1498.37</v>
      </c>
      <c r="I27" s="36"/>
      <c r="J27" s="2"/>
    </row>
    <row r="28" spans="1:17" ht="45.75" customHeight="1">
      <c r="A28" s="266"/>
      <c r="B28" s="266"/>
      <c r="C28" s="289" t="s">
        <v>249</v>
      </c>
      <c r="D28" s="217">
        <v>2026</v>
      </c>
      <c r="E28" s="217" t="s">
        <v>263</v>
      </c>
      <c r="F28" s="19" t="s">
        <v>62</v>
      </c>
      <c r="G28" s="133"/>
      <c r="H28" s="38"/>
      <c r="I28" s="38">
        <v>2138.2600000000002</v>
      </c>
      <c r="J28" s="217"/>
    </row>
    <row r="29" spans="1:17" ht="42.75" customHeight="1">
      <c r="A29" s="267"/>
      <c r="B29" s="267"/>
      <c r="C29" s="290"/>
      <c r="D29" s="241"/>
      <c r="E29" s="241"/>
      <c r="F29" s="19" t="s">
        <v>9</v>
      </c>
      <c r="G29" s="133"/>
      <c r="H29" s="38"/>
      <c r="I29" s="38">
        <v>4989.28</v>
      </c>
      <c r="J29" s="241"/>
    </row>
    <row r="30" spans="1:17" ht="75.75" customHeight="1">
      <c r="A30" s="20"/>
      <c r="B30" s="20"/>
      <c r="C30" s="144" t="s">
        <v>344</v>
      </c>
      <c r="D30" s="19">
        <v>2026</v>
      </c>
      <c r="E30" s="19" t="s">
        <v>57</v>
      </c>
      <c r="F30" s="19" t="s">
        <v>62</v>
      </c>
      <c r="G30" s="38"/>
      <c r="H30" s="38"/>
      <c r="I30" s="38">
        <v>4480.3500000000004</v>
      </c>
      <c r="J30" s="19"/>
    </row>
    <row r="31" spans="1:17" ht="38.25" customHeight="1">
      <c r="A31" s="266"/>
      <c r="B31" s="266"/>
      <c r="C31" s="321" t="s">
        <v>250</v>
      </c>
      <c r="D31" s="260">
        <v>2026</v>
      </c>
      <c r="E31" s="260" t="s">
        <v>57</v>
      </c>
      <c r="F31" s="19" t="s">
        <v>62</v>
      </c>
      <c r="G31" s="46"/>
      <c r="H31" s="137"/>
      <c r="I31" s="137">
        <v>1500</v>
      </c>
      <c r="J31" s="19"/>
    </row>
    <row r="32" spans="1:17" ht="40.5" customHeight="1">
      <c r="A32" s="267"/>
      <c r="B32" s="267"/>
      <c r="C32" s="321"/>
      <c r="D32" s="260"/>
      <c r="E32" s="260"/>
      <c r="F32" s="19" t="s">
        <v>74</v>
      </c>
      <c r="G32" s="46"/>
      <c r="H32" s="137"/>
      <c r="I32" s="137">
        <v>140000</v>
      </c>
      <c r="J32" s="19"/>
    </row>
    <row r="33" spans="1:17" ht="79.5" customHeight="1">
      <c r="A33" s="122"/>
      <c r="B33" s="20"/>
      <c r="C33" s="197" t="s">
        <v>345</v>
      </c>
      <c r="D33" s="19">
        <v>2026</v>
      </c>
      <c r="E33" s="19" t="s">
        <v>57</v>
      </c>
      <c r="F33" s="19" t="s">
        <v>74</v>
      </c>
      <c r="G33" s="46"/>
      <c r="H33" s="46"/>
      <c r="I33" s="137">
        <v>720000</v>
      </c>
      <c r="J33" s="19"/>
    </row>
    <row r="34" spans="1:17" ht="74.25" customHeight="1">
      <c r="A34" s="122"/>
      <c r="B34" s="20"/>
      <c r="C34" s="144" t="s">
        <v>295</v>
      </c>
      <c r="D34" s="19">
        <v>2025</v>
      </c>
      <c r="E34" s="19" t="s">
        <v>57</v>
      </c>
      <c r="F34" s="136" t="s">
        <v>62</v>
      </c>
      <c r="G34" s="133"/>
      <c r="H34" s="137">
        <v>9896.4439999999995</v>
      </c>
      <c r="I34" s="137"/>
      <c r="J34" s="19"/>
    </row>
    <row r="35" spans="1:17" ht="69" customHeight="1">
      <c r="A35" s="122"/>
      <c r="B35" s="20"/>
      <c r="C35" s="207" t="s">
        <v>356</v>
      </c>
      <c r="D35" s="19">
        <v>2026</v>
      </c>
      <c r="E35" s="19" t="s">
        <v>57</v>
      </c>
      <c r="F35" s="136" t="s">
        <v>62</v>
      </c>
      <c r="G35" s="137"/>
      <c r="H35" s="137"/>
      <c r="I35" s="137">
        <v>10298.623</v>
      </c>
      <c r="J35" s="19"/>
      <c r="Q35" s="1" t="s">
        <v>125</v>
      </c>
    </row>
    <row r="36" spans="1:17" ht="63" customHeight="1">
      <c r="A36" s="20"/>
      <c r="B36" s="20"/>
      <c r="C36" s="144" t="s">
        <v>251</v>
      </c>
      <c r="D36" s="19">
        <v>2025</v>
      </c>
      <c r="E36" s="19" t="s">
        <v>57</v>
      </c>
      <c r="F36" s="19" t="s">
        <v>62</v>
      </c>
      <c r="G36" s="149"/>
      <c r="H36" s="137">
        <v>500</v>
      </c>
      <c r="I36" s="137"/>
      <c r="J36" s="2"/>
    </row>
    <row r="37" spans="1:17" ht="86.25" customHeight="1">
      <c r="A37" s="20"/>
      <c r="B37" s="20"/>
      <c r="C37" s="50" t="s">
        <v>252</v>
      </c>
      <c r="D37" s="2" t="s">
        <v>144</v>
      </c>
      <c r="E37" s="2" t="s">
        <v>57</v>
      </c>
      <c r="F37" s="2" t="s">
        <v>66</v>
      </c>
      <c r="G37" s="148">
        <v>16572.900000000001</v>
      </c>
      <c r="H37" s="145"/>
      <c r="I37" s="137"/>
      <c r="J37" s="2"/>
    </row>
    <row r="38" spans="1:17" ht="97.5" customHeight="1">
      <c r="A38" s="20"/>
      <c r="B38" s="20"/>
      <c r="C38" s="144" t="s">
        <v>253</v>
      </c>
      <c r="D38" s="2" t="s">
        <v>241</v>
      </c>
      <c r="E38" s="2" t="s">
        <v>57</v>
      </c>
      <c r="F38" s="2" t="s">
        <v>102</v>
      </c>
      <c r="G38" s="335">
        <v>66708.278999999995</v>
      </c>
      <c r="H38" s="336"/>
      <c r="I38" s="145"/>
      <c r="J38" s="2"/>
    </row>
    <row r="39" spans="1:17" ht="79.5" customHeight="1">
      <c r="A39" s="20"/>
      <c r="B39" s="20"/>
      <c r="C39" s="144" t="s">
        <v>254</v>
      </c>
      <c r="D39" s="19" t="s">
        <v>346</v>
      </c>
      <c r="E39" s="19" t="s">
        <v>57</v>
      </c>
      <c r="F39" s="19" t="s">
        <v>102</v>
      </c>
      <c r="G39" s="339">
        <v>62979.616999999998</v>
      </c>
      <c r="H39" s="340"/>
      <c r="I39" s="341"/>
      <c r="J39" s="19"/>
    </row>
    <row r="40" spans="1:17" ht="41.25" customHeight="1">
      <c r="A40" s="266"/>
      <c r="B40" s="266"/>
      <c r="C40" s="289" t="s">
        <v>255</v>
      </c>
      <c r="D40" s="217">
        <v>2026</v>
      </c>
      <c r="E40" s="217" t="s">
        <v>263</v>
      </c>
      <c r="F40" s="19" t="s">
        <v>62</v>
      </c>
      <c r="G40" s="149"/>
      <c r="H40" s="149"/>
      <c r="I40" s="149">
        <v>15000</v>
      </c>
      <c r="J40" s="19"/>
    </row>
    <row r="41" spans="1:17" ht="42" customHeight="1">
      <c r="A41" s="267"/>
      <c r="B41" s="267"/>
      <c r="C41" s="290"/>
      <c r="D41" s="241"/>
      <c r="E41" s="241"/>
      <c r="F41" s="19" t="s">
        <v>74</v>
      </c>
      <c r="G41" s="198"/>
      <c r="H41" s="198"/>
      <c r="I41" s="198">
        <v>85000</v>
      </c>
      <c r="J41" s="136"/>
    </row>
    <row r="42" spans="1:17" ht="43.5" customHeight="1">
      <c r="A42" s="266"/>
      <c r="B42" s="266"/>
      <c r="C42" s="289" t="s">
        <v>256</v>
      </c>
      <c r="D42" s="214" t="s">
        <v>144</v>
      </c>
      <c r="E42" s="214" t="s">
        <v>57</v>
      </c>
      <c r="F42" s="214" t="s">
        <v>66</v>
      </c>
      <c r="G42" s="292">
        <v>12053.683000000001</v>
      </c>
      <c r="H42" s="322"/>
      <c r="I42" s="322"/>
      <c r="J42" s="214"/>
    </row>
    <row r="43" spans="1:17" ht="53.25" customHeight="1">
      <c r="A43" s="267"/>
      <c r="B43" s="267"/>
      <c r="C43" s="290"/>
      <c r="D43" s="215"/>
      <c r="E43" s="215"/>
      <c r="F43" s="215"/>
      <c r="G43" s="293"/>
      <c r="H43" s="323"/>
      <c r="I43" s="323"/>
      <c r="J43" s="215"/>
    </row>
    <row r="44" spans="1:17" ht="84" customHeight="1">
      <c r="A44" s="20"/>
      <c r="B44" s="20"/>
      <c r="C44" s="146" t="s">
        <v>257</v>
      </c>
      <c r="D44" s="19">
        <v>2026</v>
      </c>
      <c r="E44" s="19" t="s">
        <v>57</v>
      </c>
      <c r="F44" s="19" t="s">
        <v>62</v>
      </c>
      <c r="G44" s="46"/>
      <c r="H44" s="137"/>
      <c r="I44" s="137">
        <v>7348.25</v>
      </c>
      <c r="J44" s="2"/>
    </row>
    <row r="45" spans="1:17" ht="78" customHeight="1">
      <c r="A45" s="20"/>
      <c r="B45" s="20"/>
      <c r="C45" s="146" t="s">
        <v>348</v>
      </c>
      <c r="D45" s="19">
        <v>2026</v>
      </c>
      <c r="E45" s="19" t="s">
        <v>57</v>
      </c>
      <c r="F45" s="19" t="s">
        <v>62</v>
      </c>
      <c r="G45" s="133"/>
      <c r="H45" s="137"/>
      <c r="I45" s="137">
        <v>3530.28</v>
      </c>
      <c r="J45" s="135"/>
    </row>
    <row r="46" spans="1:17" ht="108" customHeight="1">
      <c r="A46" s="20"/>
      <c r="B46" s="214" t="s">
        <v>218</v>
      </c>
      <c r="C46" s="146" t="s">
        <v>296</v>
      </c>
      <c r="D46" s="19" t="s">
        <v>274</v>
      </c>
      <c r="E46" s="19" t="s">
        <v>265</v>
      </c>
      <c r="F46" s="19" t="s">
        <v>62</v>
      </c>
      <c r="G46" s="324">
        <v>9205.4410000000007</v>
      </c>
      <c r="H46" s="325"/>
      <c r="I46" s="137"/>
      <c r="J46" s="214" t="s">
        <v>219</v>
      </c>
    </row>
    <row r="47" spans="1:17" ht="54" customHeight="1">
      <c r="A47" s="52"/>
      <c r="B47" s="216"/>
      <c r="C47" s="289" t="s">
        <v>258</v>
      </c>
      <c r="D47" s="217">
        <v>2024</v>
      </c>
      <c r="E47" s="217" t="s">
        <v>264</v>
      </c>
      <c r="F47" s="19" t="s">
        <v>62</v>
      </c>
      <c r="G47" s="149">
        <v>4840</v>
      </c>
      <c r="H47" s="137"/>
      <c r="I47" s="137"/>
      <c r="J47" s="216"/>
    </row>
    <row r="48" spans="1:17" ht="47.25" customHeight="1">
      <c r="A48" s="150"/>
      <c r="B48" s="215"/>
      <c r="C48" s="290"/>
      <c r="D48" s="241"/>
      <c r="E48" s="241"/>
      <c r="F48" s="19" t="s">
        <v>220</v>
      </c>
      <c r="G48" s="149">
        <v>4491</v>
      </c>
      <c r="H48" s="137"/>
      <c r="I48" s="137"/>
      <c r="J48" s="215"/>
      <c r="L48" s="125"/>
      <c r="M48" s="125"/>
    </row>
    <row r="49" spans="1:16" ht="84.75" customHeight="1">
      <c r="A49" s="20"/>
      <c r="B49" s="20"/>
      <c r="C49" s="144" t="s">
        <v>259</v>
      </c>
      <c r="D49" s="19">
        <v>2024</v>
      </c>
      <c r="E49" s="19" t="s">
        <v>263</v>
      </c>
      <c r="F49" s="19" t="s">
        <v>141</v>
      </c>
      <c r="G49" s="133"/>
      <c r="H49" s="137"/>
      <c r="I49" s="137"/>
      <c r="J49" s="2"/>
    </row>
    <row r="50" spans="1:16" ht="75.75" customHeight="1">
      <c r="A50" s="20"/>
      <c r="B50" s="20"/>
      <c r="C50" s="144" t="s">
        <v>260</v>
      </c>
      <c r="D50" s="19">
        <v>2024</v>
      </c>
      <c r="E50" s="19" t="s">
        <v>263</v>
      </c>
      <c r="F50" s="19" t="s">
        <v>141</v>
      </c>
      <c r="G50" s="133"/>
      <c r="H50" s="137"/>
      <c r="I50" s="137"/>
      <c r="J50" s="2"/>
    </row>
    <row r="51" spans="1:16" ht="61.5" customHeight="1">
      <c r="A51" s="20"/>
      <c r="B51" s="20"/>
      <c r="C51" s="144" t="s">
        <v>261</v>
      </c>
      <c r="D51" s="19" t="s">
        <v>241</v>
      </c>
      <c r="E51" s="19" t="s">
        <v>263</v>
      </c>
      <c r="F51" s="19" t="s">
        <v>62</v>
      </c>
      <c r="G51" s="37"/>
      <c r="H51" s="37">
        <v>556.77099999999996</v>
      </c>
      <c r="I51" s="137"/>
      <c r="J51" s="2"/>
    </row>
    <row r="52" spans="1:16" ht="93" customHeight="1">
      <c r="A52" s="20"/>
      <c r="B52" s="20"/>
      <c r="C52" s="144" t="s">
        <v>269</v>
      </c>
      <c r="D52" s="19">
        <v>2026</v>
      </c>
      <c r="E52" s="19" t="s">
        <v>263</v>
      </c>
      <c r="F52" s="19" t="s">
        <v>66</v>
      </c>
      <c r="G52" s="46"/>
      <c r="H52" s="46"/>
      <c r="I52" s="46">
        <v>60036.277999999998</v>
      </c>
      <c r="J52" s="19"/>
    </row>
    <row r="53" spans="1:16" ht="68.25" customHeight="1">
      <c r="A53" s="20"/>
      <c r="B53" s="20"/>
      <c r="C53" s="144" t="s">
        <v>290</v>
      </c>
      <c r="D53" s="19">
        <v>2025</v>
      </c>
      <c r="E53" s="19" t="s">
        <v>289</v>
      </c>
      <c r="F53" s="19" t="s">
        <v>62</v>
      </c>
      <c r="G53" s="46"/>
      <c r="H53" s="46">
        <v>15625.391</v>
      </c>
      <c r="I53" s="137"/>
      <c r="J53" s="2"/>
    </row>
    <row r="54" spans="1:16" ht="68.25" customHeight="1">
      <c r="A54" s="20"/>
      <c r="B54" s="20"/>
      <c r="C54" s="144" t="s">
        <v>312</v>
      </c>
      <c r="D54" s="19">
        <v>2026</v>
      </c>
      <c r="E54" s="19" t="s">
        <v>289</v>
      </c>
      <c r="F54" s="19" t="s">
        <v>62</v>
      </c>
      <c r="G54" s="46"/>
      <c r="H54" s="46"/>
      <c r="I54" s="46">
        <v>17247.703000000001</v>
      </c>
      <c r="J54" s="2"/>
    </row>
    <row r="55" spans="1:16" ht="24.75" customHeight="1">
      <c r="A55" s="56"/>
      <c r="B55" s="78"/>
      <c r="C55" s="220" t="s">
        <v>32</v>
      </c>
      <c r="D55" s="221"/>
      <c r="E55" s="221"/>
      <c r="F55" s="221"/>
      <c r="G55" s="221"/>
      <c r="H55" s="221"/>
      <c r="I55" s="221"/>
      <c r="J55" s="222"/>
    </row>
    <row r="56" spans="1:16" ht="79.5" customHeight="1">
      <c r="A56" s="21" t="s">
        <v>67</v>
      </c>
      <c r="B56" s="20" t="s">
        <v>68</v>
      </c>
      <c r="C56" s="116" t="s">
        <v>199</v>
      </c>
      <c r="D56" s="2">
        <v>2025</v>
      </c>
      <c r="E56" s="2" t="s">
        <v>71</v>
      </c>
      <c r="F56" s="2" t="s">
        <v>66</v>
      </c>
      <c r="G56" s="38"/>
      <c r="H56" s="38">
        <v>200</v>
      </c>
      <c r="I56" s="38"/>
      <c r="J56" s="20" t="s">
        <v>106</v>
      </c>
      <c r="K56" s="48"/>
      <c r="N56" s="48">
        <f>SUM(G56:I93)</f>
        <v>1141947.6343999999</v>
      </c>
    </row>
    <row r="57" spans="1:16" ht="59.25" customHeight="1">
      <c r="A57" s="214" t="s">
        <v>69</v>
      </c>
      <c r="B57" s="214" t="s">
        <v>70</v>
      </c>
      <c r="C57" s="235" t="s">
        <v>267</v>
      </c>
      <c r="D57" s="217" t="s">
        <v>274</v>
      </c>
      <c r="E57" s="214" t="s">
        <v>133</v>
      </c>
      <c r="F57" s="19" t="s">
        <v>9</v>
      </c>
      <c r="G57" s="324">
        <v>23414.050999999999</v>
      </c>
      <c r="H57" s="325"/>
      <c r="I57" s="38"/>
      <c r="J57" s="83"/>
      <c r="K57" s="48">
        <f>G57+G58+G60+G62+G63+G64+G65+G66+G67+G68+G69+G70</f>
        <v>96020.948399999994</v>
      </c>
      <c r="L57" s="48">
        <f>H56+H59+H71+H74+H76+H77+H78+H80+H81+H82+H83</f>
        <v>87907.516000000003</v>
      </c>
      <c r="M57" s="48">
        <f>I61+I72+I73+I75+I79+I84+I85+I86+I87+I88+I89+I90+I92+I93</f>
        <v>958019.17</v>
      </c>
    </row>
    <row r="58" spans="1:16" ht="66.75" customHeight="1">
      <c r="A58" s="215"/>
      <c r="B58" s="215"/>
      <c r="C58" s="237"/>
      <c r="D58" s="241"/>
      <c r="E58" s="215"/>
      <c r="F58" s="19" t="s">
        <v>66</v>
      </c>
      <c r="G58" s="324">
        <v>5125.7809999999999</v>
      </c>
      <c r="H58" s="325"/>
      <c r="I58" s="38"/>
      <c r="J58" s="44"/>
      <c r="M58" s="176"/>
      <c r="N58" s="176"/>
    </row>
    <row r="59" spans="1:16" ht="94.5" customHeight="1">
      <c r="A59" s="21"/>
      <c r="B59" s="24"/>
      <c r="C59" s="116" t="s">
        <v>297</v>
      </c>
      <c r="D59" s="2">
        <v>2025</v>
      </c>
      <c r="E59" s="2" t="s">
        <v>275</v>
      </c>
      <c r="F59" s="178" t="s">
        <v>276</v>
      </c>
      <c r="G59" s="36"/>
      <c r="H59" s="36">
        <v>15761.5</v>
      </c>
      <c r="I59" s="36"/>
      <c r="J59" s="42"/>
      <c r="L59" s="176"/>
      <c r="M59" s="48"/>
      <c r="N59" s="176"/>
      <c r="P59" s="181"/>
    </row>
    <row r="60" spans="1:16" ht="66.75" customHeight="1">
      <c r="A60" s="21"/>
      <c r="B60" s="24"/>
      <c r="C60" s="65" t="s">
        <v>165</v>
      </c>
      <c r="D60" s="2">
        <v>2024</v>
      </c>
      <c r="E60" s="2" t="s">
        <v>71</v>
      </c>
      <c r="F60" s="2" t="s">
        <v>62</v>
      </c>
      <c r="G60" s="46">
        <v>7100</v>
      </c>
      <c r="H60" s="38"/>
      <c r="I60" s="38"/>
      <c r="J60" s="44"/>
    </row>
    <row r="61" spans="1:16" ht="82.5" customHeight="1">
      <c r="A61" s="21"/>
      <c r="B61" s="24"/>
      <c r="C61" s="116" t="s">
        <v>173</v>
      </c>
      <c r="D61" s="19">
        <v>2026</v>
      </c>
      <c r="E61" s="19" t="s">
        <v>275</v>
      </c>
      <c r="F61" s="19" t="s">
        <v>276</v>
      </c>
      <c r="G61" s="46"/>
      <c r="H61" s="46"/>
      <c r="I61" s="46">
        <v>888.2</v>
      </c>
      <c r="J61" s="44" t="s">
        <v>327</v>
      </c>
    </row>
    <row r="62" spans="1:16" ht="60.75" customHeight="1">
      <c r="A62" s="310"/>
      <c r="B62" s="310"/>
      <c r="C62" s="235" t="s">
        <v>214</v>
      </c>
      <c r="D62" s="274">
        <v>2024</v>
      </c>
      <c r="E62" s="274" t="s">
        <v>139</v>
      </c>
      <c r="F62" s="2" t="s">
        <v>66</v>
      </c>
      <c r="G62" s="38">
        <v>1478.9</v>
      </c>
      <c r="H62" s="38"/>
      <c r="I62" s="38"/>
      <c r="J62" s="44"/>
    </row>
    <row r="63" spans="1:16" ht="42.75" customHeight="1">
      <c r="A63" s="310"/>
      <c r="B63" s="310"/>
      <c r="C63" s="237"/>
      <c r="D63" s="274"/>
      <c r="E63" s="274"/>
      <c r="F63" s="2" t="s">
        <v>9</v>
      </c>
      <c r="G63" s="38">
        <v>6037.4</v>
      </c>
      <c r="H63" s="38"/>
      <c r="I63" s="38"/>
      <c r="J63" s="44"/>
    </row>
    <row r="64" spans="1:16" ht="63" customHeight="1">
      <c r="A64" s="20"/>
      <c r="B64" s="20"/>
      <c r="C64" s="116" t="s">
        <v>215</v>
      </c>
      <c r="D64" s="19">
        <v>2024</v>
      </c>
      <c r="E64" s="19" t="s">
        <v>71</v>
      </c>
      <c r="F64" s="19" t="s">
        <v>74</v>
      </c>
      <c r="G64" s="38">
        <v>1600</v>
      </c>
      <c r="H64" s="38"/>
      <c r="I64" s="38"/>
      <c r="J64" s="83"/>
    </row>
    <row r="65" spans="1:14" ht="79.5" customHeight="1">
      <c r="A65" s="20"/>
      <c r="B65" s="20"/>
      <c r="C65" s="116" t="s">
        <v>353</v>
      </c>
      <c r="D65" s="19">
        <v>2024</v>
      </c>
      <c r="E65" s="19" t="s">
        <v>71</v>
      </c>
      <c r="F65" s="19" t="s">
        <v>66</v>
      </c>
      <c r="G65" s="38">
        <v>7701.7870000000003</v>
      </c>
      <c r="H65" s="38"/>
      <c r="I65" s="38"/>
      <c r="J65" s="83"/>
    </row>
    <row r="66" spans="1:14" ht="69" customHeight="1">
      <c r="A66" s="266"/>
      <c r="B66" s="266"/>
      <c r="C66" s="235" t="s">
        <v>268</v>
      </c>
      <c r="D66" s="217">
        <v>2024</v>
      </c>
      <c r="E66" s="217" t="s">
        <v>139</v>
      </c>
      <c r="F66" s="19" t="s">
        <v>66</v>
      </c>
      <c r="G66" s="38">
        <v>2724.3054000000002</v>
      </c>
      <c r="H66" s="38"/>
      <c r="I66" s="38"/>
      <c r="J66" s="83"/>
      <c r="L66" s="48"/>
    </row>
    <row r="67" spans="1:14" ht="53.25" customHeight="1">
      <c r="A67" s="267"/>
      <c r="B67" s="267"/>
      <c r="C67" s="237"/>
      <c r="D67" s="241"/>
      <c r="E67" s="241"/>
      <c r="F67" s="19" t="s">
        <v>9</v>
      </c>
      <c r="G67" s="38">
        <v>7616.1</v>
      </c>
      <c r="H67" s="38"/>
      <c r="I67" s="38"/>
      <c r="J67" s="83"/>
      <c r="L67" s="48"/>
    </row>
    <row r="68" spans="1:14" ht="61.5" customHeight="1">
      <c r="A68" s="266"/>
      <c r="B68" s="266"/>
      <c r="C68" s="235" t="s">
        <v>216</v>
      </c>
      <c r="D68" s="217">
        <v>2024</v>
      </c>
      <c r="E68" s="217" t="s">
        <v>139</v>
      </c>
      <c r="F68" s="19" t="s">
        <v>66</v>
      </c>
      <c r="G68" s="38">
        <v>1937.6</v>
      </c>
      <c r="H68" s="38"/>
      <c r="I68" s="38"/>
      <c r="J68" s="83"/>
    </row>
    <row r="69" spans="1:14" ht="47.25" customHeight="1">
      <c r="A69" s="267"/>
      <c r="B69" s="267"/>
      <c r="C69" s="237"/>
      <c r="D69" s="241"/>
      <c r="E69" s="241"/>
      <c r="F69" s="19" t="s">
        <v>9</v>
      </c>
      <c r="G69" s="38">
        <v>7827.5</v>
      </c>
      <c r="H69" s="38"/>
      <c r="I69" s="38"/>
      <c r="J69" s="83"/>
    </row>
    <row r="70" spans="1:14" ht="148.5" customHeight="1">
      <c r="A70" s="159"/>
      <c r="B70" s="158"/>
      <c r="C70" s="54" t="s">
        <v>266</v>
      </c>
      <c r="D70" s="19" t="s">
        <v>274</v>
      </c>
      <c r="E70" s="19" t="s">
        <v>278</v>
      </c>
      <c r="F70" s="19" t="s">
        <v>276</v>
      </c>
      <c r="G70" s="329">
        <v>23457.524000000001</v>
      </c>
      <c r="H70" s="330"/>
      <c r="I70" s="38"/>
      <c r="J70" s="2"/>
    </row>
    <row r="71" spans="1:14" ht="96.75" customHeight="1">
      <c r="A71" s="159"/>
      <c r="B71" s="158"/>
      <c r="C71" s="54" t="s">
        <v>281</v>
      </c>
      <c r="D71" s="19">
        <v>2025</v>
      </c>
      <c r="E71" s="2" t="s">
        <v>275</v>
      </c>
      <c r="F71" s="19" t="s">
        <v>276</v>
      </c>
      <c r="G71" s="36"/>
      <c r="H71" s="36">
        <v>20300</v>
      </c>
      <c r="I71" s="36"/>
      <c r="J71" s="2"/>
    </row>
    <row r="72" spans="1:14" ht="123" customHeight="1">
      <c r="A72" s="64"/>
      <c r="B72" s="66"/>
      <c r="C72" s="54" t="s">
        <v>351</v>
      </c>
      <c r="D72" s="19">
        <v>2026</v>
      </c>
      <c r="E72" s="19" t="s">
        <v>277</v>
      </c>
      <c r="F72" s="19" t="s">
        <v>276</v>
      </c>
      <c r="G72" s="38"/>
      <c r="H72" s="38"/>
      <c r="I72" s="38">
        <v>7188.7</v>
      </c>
      <c r="J72" s="19" t="s">
        <v>325</v>
      </c>
    </row>
    <row r="73" spans="1:14" ht="94.5" customHeight="1">
      <c r="A73" s="64"/>
      <c r="B73" s="66"/>
      <c r="C73" s="199" t="s">
        <v>352</v>
      </c>
      <c r="D73" s="19">
        <v>2026</v>
      </c>
      <c r="E73" s="19" t="s">
        <v>275</v>
      </c>
      <c r="F73" s="19" t="s">
        <v>276</v>
      </c>
      <c r="G73" s="38"/>
      <c r="H73" s="38"/>
      <c r="I73" s="38">
        <v>5000</v>
      </c>
      <c r="J73" s="19" t="s">
        <v>325</v>
      </c>
    </row>
    <row r="74" spans="1:14" ht="87" customHeight="1">
      <c r="A74" s="159"/>
      <c r="B74" s="158"/>
      <c r="C74" s="179" t="s">
        <v>282</v>
      </c>
      <c r="D74" s="19">
        <v>2025</v>
      </c>
      <c r="E74" s="2" t="s">
        <v>275</v>
      </c>
      <c r="F74" s="19" t="s">
        <v>276</v>
      </c>
      <c r="G74" s="36"/>
      <c r="H74" s="36">
        <v>17003.599999999999</v>
      </c>
      <c r="I74" s="36"/>
      <c r="J74" s="2"/>
    </row>
    <row r="75" spans="1:14" ht="115.5" customHeight="1">
      <c r="A75" s="159"/>
      <c r="B75" s="158"/>
      <c r="C75" s="54" t="s">
        <v>298</v>
      </c>
      <c r="D75" s="19">
        <v>2026</v>
      </c>
      <c r="E75" s="19" t="s">
        <v>277</v>
      </c>
      <c r="F75" s="19" t="s">
        <v>276</v>
      </c>
      <c r="G75" s="38"/>
      <c r="H75" s="38"/>
      <c r="I75" s="38">
        <v>110000</v>
      </c>
      <c r="J75" s="19" t="s">
        <v>335</v>
      </c>
    </row>
    <row r="76" spans="1:14" ht="120">
      <c r="A76" s="159"/>
      <c r="B76" s="158"/>
      <c r="C76" s="54" t="s">
        <v>347</v>
      </c>
      <c r="D76" s="19">
        <v>2025</v>
      </c>
      <c r="E76" s="2" t="s">
        <v>277</v>
      </c>
      <c r="F76" s="19" t="s">
        <v>276</v>
      </c>
      <c r="G76" s="36"/>
      <c r="H76" s="36">
        <v>12000</v>
      </c>
      <c r="I76" s="36"/>
      <c r="J76" s="2"/>
    </row>
    <row r="77" spans="1:14" ht="111.75" customHeight="1">
      <c r="A77" s="64"/>
      <c r="B77" s="66"/>
      <c r="C77" s="54" t="s">
        <v>283</v>
      </c>
      <c r="D77" s="19">
        <v>2025</v>
      </c>
      <c r="E77" s="2" t="s">
        <v>277</v>
      </c>
      <c r="F77" s="19" t="s">
        <v>276</v>
      </c>
      <c r="G77" s="36"/>
      <c r="H77" s="36">
        <v>4962.9769999999999</v>
      </c>
      <c r="I77" s="36"/>
      <c r="J77" s="2"/>
    </row>
    <row r="78" spans="1:14" ht="110.25" customHeight="1">
      <c r="A78" s="159"/>
      <c r="B78" s="158"/>
      <c r="C78" s="194" t="s">
        <v>299</v>
      </c>
      <c r="D78" s="2">
        <v>2025</v>
      </c>
      <c r="E78" s="2" t="s">
        <v>277</v>
      </c>
      <c r="F78" s="2" t="s">
        <v>276</v>
      </c>
      <c r="G78" s="36"/>
      <c r="H78" s="36">
        <v>6000</v>
      </c>
      <c r="I78" s="36"/>
      <c r="J78" s="2"/>
    </row>
    <row r="79" spans="1:14" ht="135">
      <c r="A79" s="64"/>
      <c r="B79" s="66"/>
      <c r="C79" s="200" t="s">
        <v>330</v>
      </c>
      <c r="D79" s="19">
        <v>2026</v>
      </c>
      <c r="E79" s="19" t="s">
        <v>278</v>
      </c>
      <c r="F79" s="19" t="s">
        <v>276</v>
      </c>
      <c r="G79" s="38"/>
      <c r="H79" s="38"/>
      <c r="I79" s="38">
        <v>9000</v>
      </c>
      <c r="J79" s="19" t="s">
        <v>331</v>
      </c>
    </row>
    <row r="80" spans="1:14" ht="120.75" customHeight="1">
      <c r="A80" s="159"/>
      <c r="B80" s="158"/>
      <c r="C80" s="54" t="s">
        <v>284</v>
      </c>
      <c r="D80" s="19">
        <v>2025</v>
      </c>
      <c r="E80" s="19" t="s">
        <v>278</v>
      </c>
      <c r="F80" s="19" t="s">
        <v>276</v>
      </c>
      <c r="G80" s="36"/>
      <c r="H80" s="36">
        <v>4139.8900000000003</v>
      </c>
      <c r="I80" s="36"/>
      <c r="J80" s="2"/>
      <c r="N80" s="1" t="s">
        <v>125</v>
      </c>
    </row>
    <row r="81" spans="1:14" ht="127.5" customHeight="1">
      <c r="A81" s="64"/>
      <c r="B81" s="66"/>
      <c r="C81" s="54" t="s">
        <v>285</v>
      </c>
      <c r="D81" s="19">
        <v>2025</v>
      </c>
      <c r="E81" s="19" t="s">
        <v>278</v>
      </c>
      <c r="F81" s="19" t="s">
        <v>276</v>
      </c>
      <c r="G81" s="36"/>
      <c r="H81" s="36">
        <v>2800</v>
      </c>
      <c r="I81" s="36"/>
      <c r="J81" s="2"/>
    </row>
    <row r="82" spans="1:14" ht="126.75" customHeight="1">
      <c r="A82" s="64"/>
      <c r="B82" s="66"/>
      <c r="C82" s="65" t="s">
        <v>310</v>
      </c>
      <c r="D82" s="2">
        <v>2025</v>
      </c>
      <c r="E82" s="2" t="s">
        <v>278</v>
      </c>
      <c r="F82" s="2" t="s">
        <v>74</v>
      </c>
      <c r="G82" s="36"/>
      <c r="H82" s="36">
        <v>500</v>
      </c>
      <c r="I82" s="36"/>
      <c r="J82" s="2"/>
    </row>
    <row r="83" spans="1:14" ht="127.5" customHeight="1">
      <c r="A83" s="64"/>
      <c r="B83" s="66"/>
      <c r="C83" s="65" t="s">
        <v>311</v>
      </c>
      <c r="D83" s="2" t="s">
        <v>332</v>
      </c>
      <c r="E83" s="2" t="s">
        <v>278</v>
      </c>
      <c r="F83" s="2" t="s">
        <v>66</v>
      </c>
      <c r="G83" s="36"/>
      <c r="H83" s="337">
        <v>4239.549</v>
      </c>
      <c r="I83" s="338"/>
      <c r="J83" s="2"/>
    </row>
    <row r="84" spans="1:14" ht="127.5" customHeight="1">
      <c r="A84" s="64"/>
      <c r="B84" s="66"/>
      <c r="C84" s="54" t="s">
        <v>340</v>
      </c>
      <c r="D84" s="19">
        <v>2026</v>
      </c>
      <c r="E84" s="19" t="s">
        <v>328</v>
      </c>
      <c r="F84" s="19" t="s">
        <v>324</v>
      </c>
      <c r="G84" s="38"/>
      <c r="H84" s="38"/>
      <c r="I84" s="38">
        <v>8350</v>
      </c>
      <c r="J84" s="19" t="s">
        <v>329</v>
      </c>
    </row>
    <row r="85" spans="1:14" ht="127.5" customHeight="1">
      <c r="A85" s="64"/>
      <c r="B85" s="66"/>
      <c r="C85" s="54" t="s">
        <v>341</v>
      </c>
      <c r="D85" s="19">
        <v>2026</v>
      </c>
      <c r="E85" s="19" t="s">
        <v>323</v>
      </c>
      <c r="F85" s="19" t="s">
        <v>324</v>
      </c>
      <c r="G85" s="38"/>
      <c r="H85" s="38"/>
      <c r="I85" s="38">
        <v>5000</v>
      </c>
      <c r="J85" s="19" t="s">
        <v>325</v>
      </c>
    </row>
    <row r="86" spans="1:14" ht="127.5" customHeight="1">
      <c r="A86" s="64"/>
      <c r="B86" s="66"/>
      <c r="C86" s="54" t="s">
        <v>342</v>
      </c>
      <c r="D86" s="19" t="s">
        <v>332</v>
      </c>
      <c r="E86" s="19" t="s">
        <v>333</v>
      </c>
      <c r="F86" s="19" t="s">
        <v>324</v>
      </c>
      <c r="G86" s="38"/>
      <c r="H86" s="38"/>
      <c r="I86" s="38">
        <v>52074.8</v>
      </c>
      <c r="J86" s="19" t="s">
        <v>334</v>
      </c>
    </row>
    <row r="87" spans="1:14" ht="127.5" customHeight="1">
      <c r="A87" s="64"/>
      <c r="B87" s="66" t="s">
        <v>338</v>
      </c>
      <c r="C87" s="54" t="s">
        <v>343</v>
      </c>
      <c r="D87" s="19">
        <v>2026</v>
      </c>
      <c r="E87" s="19" t="s">
        <v>326</v>
      </c>
      <c r="F87" s="19" t="s">
        <v>324</v>
      </c>
      <c r="G87" s="38"/>
      <c r="H87" s="38"/>
      <c r="I87" s="38">
        <v>20000</v>
      </c>
      <c r="J87" s="19" t="s">
        <v>339</v>
      </c>
    </row>
    <row r="88" spans="1:14" ht="63.75" customHeight="1">
      <c r="A88" s="64" t="s">
        <v>174</v>
      </c>
      <c r="B88" s="66" t="s">
        <v>35</v>
      </c>
      <c r="C88" s="54" t="s">
        <v>231</v>
      </c>
      <c r="D88" s="19">
        <v>2026</v>
      </c>
      <c r="E88" s="19" t="s">
        <v>71</v>
      </c>
      <c r="F88" s="19" t="s">
        <v>62</v>
      </c>
      <c r="G88" s="36"/>
      <c r="H88" s="36"/>
      <c r="I88" s="36">
        <v>22646.37</v>
      </c>
      <c r="J88" s="2" t="s">
        <v>60</v>
      </c>
    </row>
    <row r="89" spans="1:14" ht="86.25" customHeight="1">
      <c r="A89" s="64" t="s">
        <v>42</v>
      </c>
      <c r="B89" s="66" t="s">
        <v>53</v>
      </c>
      <c r="C89" s="54" t="s">
        <v>232</v>
      </c>
      <c r="D89" s="19">
        <v>2026</v>
      </c>
      <c r="E89" s="19" t="s">
        <v>71</v>
      </c>
      <c r="F89" s="19" t="s">
        <v>276</v>
      </c>
      <c r="G89" s="38"/>
      <c r="H89" s="38"/>
      <c r="I89" s="38">
        <v>2087.1</v>
      </c>
      <c r="J89" s="19" t="s">
        <v>54</v>
      </c>
    </row>
    <row r="90" spans="1:14" ht="48" customHeight="1">
      <c r="A90" s="327" t="s">
        <v>52</v>
      </c>
      <c r="B90" s="305" t="s">
        <v>138</v>
      </c>
      <c r="C90" s="331" t="s">
        <v>175</v>
      </c>
      <c r="D90" s="217">
        <v>2026</v>
      </c>
      <c r="E90" s="260" t="s">
        <v>277</v>
      </c>
      <c r="F90" s="217" t="s">
        <v>276</v>
      </c>
      <c r="G90" s="264"/>
      <c r="H90" s="264"/>
      <c r="I90" s="264">
        <v>75784</v>
      </c>
      <c r="J90" s="217" t="s">
        <v>206</v>
      </c>
    </row>
    <row r="91" spans="1:14" ht="62.25" customHeight="1">
      <c r="A91" s="328"/>
      <c r="B91" s="306"/>
      <c r="C91" s="332"/>
      <c r="D91" s="241"/>
      <c r="E91" s="260"/>
      <c r="F91" s="241"/>
      <c r="G91" s="265"/>
      <c r="H91" s="265"/>
      <c r="I91" s="265"/>
      <c r="J91" s="241"/>
    </row>
    <row r="92" spans="1:14" ht="123" customHeight="1">
      <c r="A92" s="122" t="s">
        <v>287</v>
      </c>
      <c r="B92" s="66" t="s">
        <v>279</v>
      </c>
      <c r="C92" s="54" t="s">
        <v>354</v>
      </c>
      <c r="D92" s="19">
        <v>2026</v>
      </c>
      <c r="E92" s="19" t="s">
        <v>277</v>
      </c>
      <c r="F92" s="19" t="s">
        <v>276</v>
      </c>
      <c r="G92" s="38"/>
      <c r="H92" s="38"/>
      <c r="I92" s="38">
        <v>150000</v>
      </c>
      <c r="J92" s="19" t="s">
        <v>336</v>
      </c>
    </row>
    <row r="93" spans="1:14" ht="126.75" customHeight="1">
      <c r="A93" s="20" t="s">
        <v>288</v>
      </c>
      <c r="B93" s="180" t="s">
        <v>280</v>
      </c>
      <c r="C93" s="200" t="s">
        <v>286</v>
      </c>
      <c r="D93" s="19">
        <v>2026</v>
      </c>
      <c r="E93" s="19" t="s">
        <v>277</v>
      </c>
      <c r="F93" s="19" t="s">
        <v>276</v>
      </c>
      <c r="G93" s="38"/>
      <c r="H93" s="38"/>
      <c r="I93" s="38">
        <v>490000</v>
      </c>
      <c r="J93" s="19" t="s">
        <v>337</v>
      </c>
    </row>
    <row r="94" spans="1:14" ht="24.75" customHeight="1">
      <c r="A94" s="56"/>
      <c r="B94" s="56"/>
      <c r="C94" s="255" t="s">
        <v>36</v>
      </c>
      <c r="D94" s="256"/>
      <c r="E94" s="256"/>
      <c r="F94" s="256"/>
      <c r="G94" s="256"/>
      <c r="H94" s="256"/>
      <c r="I94" s="256"/>
      <c r="J94" s="257"/>
    </row>
    <row r="95" spans="1:14" ht="81" customHeight="1">
      <c r="A95" s="26" t="s">
        <v>72</v>
      </c>
      <c r="B95" s="84" t="s">
        <v>37</v>
      </c>
      <c r="C95" s="201" t="s">
        <v>176</v>
      </c>
      <c r="D95" s="7">
        <v>2026</v>
      </c>
      <c r="E95" s="19" t="s">
        <v>73</v>
      </c>
      <c r="F95" s="19" t="s">
        <v>66</v>
      </c>
      <c r="G95" s="124"/>
      <c r="H95" s="124"/>
      <c r="I95" s="124">
        <v>101049.9</v>
      </c>
      <c r="J95" s="19" t="s">
        <v>200</v>
      </c>
      <c r="N95" s="125">
        <f>SUM(G95:I100)</f>
        <v>155451.481</v>
      </c>
    </row>
    <row r="96" spans="1:14" ht="78.75" customHeight="1">
      <c r="A96" s="21"/>
      <c r="B96" s="27"/>
      <c r="C96" s="201" t="s">
        <v>201</v>
      </c>
      <c r="D96" s="7">
        <v>2026</v>
      </c>
      <c r="E96" s="19" t="s">
        <v>73</v>
      </c>
      <c r="F96" s="19" t="s">
        <v>62</v>
      </c>
      <c r="G96" s="38"/>
      <c r="H96" s="38"/>
      <c r="I96" s="38">
        <v>1000</v>
      </c>
      <c r="J96" s="202"/>
    </row>
    <row r="97" spans="1:14" ht="54.75" customHeight="1">
      <c r="A97" s="21"/>
      <c r="B97" s="27"/>
      <c r="C97" s="201" t="s">
        <v>202</v>
      </c>
      <c r="D97" s="7">
        <v>2026</v>
      </c>
      <c r="E97" s="19" t="s">
        <v>57</v>
      </c>
      <c r="F97" s="19" t="s">
        <v>62</v>
      </c>
      <c r="G97" s="38"/>
      <c r="H97" s="38"/>
      <c r="I97" s="38">
        <v>3000</v>
      </c>
      <c r="J97" s="202"/>
    </row>
    <row r="98" spans="1:14" ht="75" customHeight="1">
      <c r="A98" s="21"/>
      <c r="B98" s="27"/>
      <c r="C98" s="201" t="s">
        <v>177</v>
      </c>
      <c r="D98" s="7">
        <v>2026</v>
      </c>
      <c r="E98" s="19" t="s">
        <v>57</v>
      </c>
      <c r="F98" s="19" t="s">
        <v>62</v>
      </c>
      <c r="G98" s="124"/>
      <c r="H98" s="124"/>
      <c r="I98" s="124">
        <v>45500</v>
      </c>
      <c r="J98" s="202"/>
    </row>
    <row r="99" spans="1:14" ht="51" customHeight="1">
      <c r="A99" s="20" t="s">
        <v>178</v>
      </c>
      <c r="B99" s="69" t="s">
        <v>118</v>
      </c>
      <c r="C99" s="201" t="s">
        <v>234</v>
      </c>
      <c r="D99" s="7">
        <v>2026</v>
      </c>
      <c r="E99" s="19" t="s">
        <v>57</v>
      </c>
      <c r="F99" s="19" t="s">
        <v>117</v>
      </c>
      <c r="G99" s="46"/>
      <c r="H99" s="38"/>
      <c r="I99" s="124">
        <v>1000</v>
      </c>
      <c r="J99" s="19" t="s">
        <v>119</v>
      </c>
    </row>
    <row r="100" spans="1:14" ht="62.25" customHeight="1">
      <c r="A100" s="20" t="s">
        <v>316</v>
      </c>
      <c r="B100" s="206" t="s">
        <v>317</v>
      </c>
      <c r="C100" s="201" t="s">
        <v>318</v>
      </c>
      <c r="D100" s="7">
        <v>2026</v>
      </c>
      <c r="E100" s="19" t="s">
        <v>319</v>
      </c>
      <c r="F100" s="19" t="s">
        <v>62</v>
      </c>
      <c r="G100" s="46"/>
      <c r="H100" s="38"/>
      <c r="I100" s="124">
        <v>3901.5810000000001</v>
      </c>
      <c r="J100" s="19"/>
    </row>
    <row r="101" spans="1:14" ht="22.5" customHeight="1">
      <c r="A101" s="56"/>
      <c r="B101" s="79"/>
      <c r="C101" s="255" t="s">
        <v>38</v>
      </c>
      <c r="D101" s="256"/>
      <c r="E101" s="256"/>
      <c r="F101" s="256"/>
      <c r="G101" s="256"/>
      <c r="H101" s="256"/>
      <c r="I101" s="256"/>
      <c r="J101" s="257"/>
    </row>
    <row r="102" spans="1:14" ht="60.75" customHeight="1">
      <c r="A102" s="45" t="s">
        <v>65</v>
      </c>
      <c r="B102" s="63" t="s">
        <v>39</v>
      </c>
      <c r="C102" s="25" t="s">
        <v>179</v>
      </c>
      <c r="D102" s="19">
        <v>2025</v>
      </c>
      <c r="E102" s="19" t="s">
        <v>57</v>
      </c>
      <c r="F102" s="2" t="s">
        <v>62</v>
      </c>
      <c r="G102" s="40"/>
      <c r="H102" s="37">
        <v>90</v>
      </c>
      <c r="I102" s="37"/>
      <c r="J102" s="44" t="s">
        <v>184</v>
      </c>
      <c r="N102" s="125">
        <f>SUM(G102:I118)</f>
        <v>774204.69799999997</v>
      </c>
    </row>
    <row r="103" spans="1:14" ht="56.25" customHeight="1">
      <c r="A103" s="45"/>
      <c r="B103" s="63"/>
      <c r="C103" s="73" t="s">
        <v>180</v>
      </c>
      <c r="D103" s="2">
        <v>2025</v>
      </c>
      <c r="E103" s="2" t="s">
        <v>57</v>
      </c>
      <c r="F103" s="2" t="s">
        <v>62</v>
      </c>
      <c r="G103" s="40"/>
      <c r="H103" s="37">
        <v>850</v>
      </c>
      <c r="I103" s="37"/>
      <c r="J103" s="44"/>
    </row>
    <row r="104" spans="1:14" ht="75.75" customHeight="1">
      <c r="A104" s="45"/>
      <c r="B104" s="63"/>
      <c r="C104" s="73" t="s">
        <v>181</v>
      </c>
      <c r="D104" s="2">
        <v>2025</v>
      </c>
      <c r="E104" s="2" t="s">
        <v>57</v>
      </c>
      <c r="F104" s="2" t="s">
        <v>62</v>
      </c>
      <c r="G104" s="46"/>
      <c r="H104" s="38">
        <v>6127.3670000000002</v>
      </c>
      <c r="I104" s="38"/>
      <c r="J104" s="44"/>
    </row>
    <row r="105" spans="1:14" ht="63" customHeight="1">
      <c r="A105" s="45"/>
      <c r="B105" s="63" t="s">
        <v>182</v>
      </c>
      <c r="C105" s="25" t="s">
        <v>208</v>
      </c>
      <c r="D105" s="2">
        <v>2025</v>
      </c>
      <c r="E105" s="2" t="s">
        <v>57</v>
      </c>
      <c r="F105" s="2" t="s">
        <v>62</v>
      </c>
      <c r="G105" s="46"/>
      <c r="H105" s="46">
        <v>1196.3920000000001</v>
      </c>
      <c r="I105" s="46"/>
      <c r="J105" s="44" t="s">
        <v>183</v>
      </c>
    </row>
    <row r="106" spans="1:14" ht="63" customHeight="1">
      <c r="A106" s="45"/>
      <c r="B106" s="63"/>
      <c r="C106" s="25" t="s">
        <v>209</v>
      </c>
      <c r="D106" s="2">
        <v>2025</v>
      </c>
      <c r="E106" s="2" t="s">
        <v>57</v>
      </c>
      <c r="F106" s="2" t="s">
        <v>62</v>
      </c>
      <c r="G106" s="46"/>
      <c r="H106" s="46">
        <v>1197.848</v>
      </c>
      <c r="I106" s="46"/>
      <c r="J106" s="44"/>
    </row>
    <row r="107" spans="1:14" ht="63" customHeight="1">
      <c r="A107" s="45"/>
      <c r="B107" s="63"/>
      <c r="C107" s="25" t="s">
        <v>210</v>
      </c>
      <c r="D107" s="2">
        <v>2025</v>
      </c>
      <c r="E107" s="2" t="s">
        <v>57</v>
      </c>
      <c r="F107" s="2" t="s">
        <v>62</v>
      </c>
      <c r="G107" s="46"/>
      <c r="H107" s="46">
        <v>1193.6099999999999</v>
      </c>
      <c r="I107" s="46"/>
      <c r="J107" s="44"/>
    </row>
    <row r="108" spans="1:14" ht="63" customHeight="1">
      <c r="A108" s="45"/>
      <c r="B108" s="63"/>
      <c r="C108" s="25" t="s">
        <v>211</v>
      </c>
      <c r="D108" s="2">
        <v>2025</v>
      </c>
      <c r="E108" s="2" t="s">
        <v>57</v>
      </c>
      <c r="F108" s="2" t="s">
        <v>62</v>
      </c>
      <c r="G108" s="46"/>
      <c r="H108" s="46">
        <v>1202.8879999999999</v>
      </c>
      <c r="I108" s="46"/>
      <c r="J108" s="44"/>
    </row>
    <row r="109" spans="1:14" ht="63" customHeight="1">
      <c r="A109" s="45"/>
      <c r="B109" s="63"/>
      <c r="C109" s="25" t="s">
        <v>212</v>
      </c>
      <c r="D109" s="2">
        <v>2025</v>
      </c>
      <c r="E109" s="2" t="s">
        <v>57</v>
      </c>
      <c r="F109" s="2" t="s">
        <v>62</v>
      </c>
      <c r="G109" s="46"/>
      <c r="H109" s="46">
        <v>1196.5550000000001</v>
      </c>
      <c r="I109" s="46"/>
      <c r="J109" s="44"/>
    </row>
    <row r="110" spans="1:14" ht="63" customHeight="1">
      <c r="A110" s="45"/>
      <c r="B110" s="63"/>
      <c r="C110" s="25" t="s">
        <v>213</v>
      </c>
      <c r="D110" s="2">
        <v>2025</v>
      </c>
      <c r="E110" s="2" t="s">
        <v>57</v>
      </c>
      <c r="F110" s="2" t="s">
        <v>62</v>
      </c>
      <c r="G110" s="46"/>
      <c r="H110" s="46">
        <v>1200.038</v>
      </c>
      <c r="I110" s="46"/>
      <c r="J110" s="44"/>
    </row>
    <row r="111" spans="1:14" ht="75.75" customHeight="1">
      <c r="A111" s="21" t="s">
        <v>43</v>
      </c>
      <c r="B111" s="66" t="s">
        <v>76</v>
      </c>
      <c r="C111" s="70" t="s">
        <v>166</v>
      </c>
      <c r="D111" s="2">
        <v>2025</v>
      </c>
      <c r="E111" s="2" t="s">
        <v>57</v>
      </c>
      <c r="F111" s="2" t="s">
        <v>62</v>
      </c>
      <c r="G111" s="38"/>
      <c r="H111" s="38">
        <v>3000</v>
      </c>
      <c r="I111" s="38"/>
      <c r="J111" s="71" t="s">
        <v>75</v>
      </c>
    </row>
    <row r="112" spans="1:14" ht="36" customHeight="1">
      <c r="A112" s="266" t="s">
        <v>56</v>
      </c>
      <c r="B112" s="305" t="s">
        <v>122</v>
      </c>
      <c r="C112" s="278" t="s">
        <v>140</v>
      </c>
      <c r="D112" s="214">
        <v>2025</v>
      </c>
      <c r="E112" s="214" t="s">
        <v>57</v>
      </c>
      <c r="F112" s="117" t="s">
        <v>62</v>
      </c>
      <c r="G112" s="38"/>
      <c r="H112" s="38">
        <v>55050</v>
      </c>
      <c r="I112" s="38"/>
      <c r="J112" s="348" t="s">
        <v>123</v>
      </c>
    </row>
    <row r="113" spans="1:14" ht="37.5" customHeight="1">
      <c r="A113" s="267"/>
      <c r="B113" s="306"/>
      <c r="C113" s="279"/>
      <c r="D113" s="215"/>
      <c r="E113" s="215"/>
      <c r="F113" s="123" t="s">
        <v>9</v>
      </c>
      <c r="G113" s="38"/>
      <c r="H113" s="38">
        <v>495000</v>
      </c>
      <c r="I113" s="38"/>
      <c r="J113" s="349"/>
    </row>
    <row r="114" spans="1:14" ht="36" customHeight="1">
      <c r="A114" s="266"/>
      <c r="B114" s="305"/>
      <c r="C114" s="278" t="s">
        <v>135</v>
      </c>
      <c r="D114" s="214">
        <v>2025</v>
      </c>
      <c r="E114" s="214" t="s">
        <v>57</v>
      </c>
      <c r="F114" s="2" t="s">
        <v>62</v>
      </c>
      <c r="G114" s="38"/>
      <c r="H114" s="38">
        <v>20000</v>
      </c>
      <c r="I114" s="38"/>
      <c r="J114" s="348"/>
    </row>
    <row r="115" spans="1:14" ht="36" customHeight="1">
      <c r="A115" s="267"/>
      <c r="B115" s="306"/>
      <c r="C115" s="279"/>
      <c r="D115" s="215"/>
      <c r="E115" s="215"/>
      <c r="F115" s="123" t="s">
        <v>9</v>
      </c>
      <c r="G115" s="38"/>
      <c r="H115" s="38">
        <v>175500</v>
      </c>
      <c r="I115" s="38"/>
      <c r="J115" s="349"/>
    </row>
    <row r="116" spans="1:14" ht="40.5" customHeight="1">
      <c r="A116" s="310" t="s">
        <v>98</v>
      </c>
      <c r="B116" s="272" t="s">
        <v>96</v>
      </c>
      <c r="C116" s="273" t="s">
        <v>167</v>
      </c>
      <c r="D116" s="274">
        <v>2026</v>
      </c>
      <c r="E116" s="274" t="s">
        <v>57</v>
      </c>
      <c r="F116" s="214" t="s">
        <v>66</v>
      </c>
      <c r="G116" s="270"/>
      <c r="H116" s="251"/>
      <c r="I116" s="264">
        <v>5600</v>
      </c>
      <c r="J116" s="214" t="s">
        <v>97</v>
      </c>
    </row>
    <row r="117" spans="1:14" ht="30" customHeight="1">
      <c r="A117" s="310"/>
      <c r="B117" s="272"/>
      <c r="C117" s="273"/>
      <c r="D117" s="274"/>
      <c r="E117" s="274"/>
      <c r="F117" s="215"/>
      <c r="G117" s="271"/>
      <c r="H117" s="252"/>
      <c r="I117" s="265"/>
      <c r="J117" s="215"/>
    </row>
    <row r="118" spans="1:14" ht="65.25" customHeight="1">
      <c r="A118" s="20" t="s">
        <v>99</v>
      </c>
      <c r="B118" s="66" t="s">
        <v>87</v>
      </c>
      <c r="C118" s="80" t="s">
        <v>235</v>
      </c>
      <c r="D118" s="2">
        <v>2026</v>
      </c>
      <c r="E118" s="2" t="s">
        <v>57</v>
      </c>
      <c r="F118" s="2" t="s">
        <v>66</v>
      </c>
      <c r="G118" s="40"/>
      <c r="H118" s="36"/>
      <c r="I118" s="38">
        <v>5800</v>
      </c>
      <c r="J118" s="81" t="s">
        <v>100</v>
      </c>
    </row>
    <row r="119" spans="1:14" ht="23.25" customHeight="1">
      <c r="A119" s="56"/>
      <c r="B119" s="56"/>
      <c r="C119" s="94" t="s">
        <v>10</v>
      </c>
      <c r="D119" s="94"/>
      <c r="E119" s="94"/>
      <c r="F119" s="94"/>
      <c r="G119" s="94"/>
      <c r="H119" s="94"/>
      <c r="I119" s="94"/>
      <c r="J119" s="94"/>
    </row>
    <row r="120" spans="1:14" ht="30.75" customHeight="1">
      <c r="A120" s="310" t="s">
        <v>77</v>
      </c>
      <c r="B120" s="275" t="s">
        <v>8</v>
      </c>
      <c r="C120" s="277" t="s">
        <v>168</v>
      </c>
      <c r="D120" s="274">
        <v>2026</v>
      </c>
      <c r="E120" s="276" t="s">
        <v>121</v>
      </c>
      <c r="F120" s="2" t="s">
        <v>62</v>
      </c>
      <c r="G120" s="46"/>
      <c r="H120" s="37"/>
      <c r="I120" s="46">
        <v>5462.63</v>
      </c>
      <c r="J120" s="284" t="s">
        <v>128</v>
      </c>
      <c r="K120" s="48"/>
      <c r="N120" s="48">
        <f>SUM(G120:I141)</f>
        <v>1138718.1500000001</v>
      </c>
    </row>
    <row r="121" spans="1:14" ht="33" customHeight="1">
      <c r="A121" s="310"/>
      <c r="B121" s="275"/>
      <c r="C121" s="277"/>
      <c r="D121" s="274"/>
      <c r="E121" s="276"/>
      <c r="F121" s="2" t="s">
        <v>9</v>
      </c>
      <c r="G121" s="38"/>
      <c r="H121" s="36"/>
      <c r="I121" s="38">
        <v>35939.370000000003</v>
      </c>
      <c r="J121" s="285"/>
      <c r="K121" s="48"/>
    </row>
    <row r="122" spans="1:14" ht="69" customHeight="1">
      <c r="A122" s="21" t="s">
        <v>78</v>
      </c>
      <c r="B122" s="82" t="s">
        <v>7</v>
      </c>
      <c r="C122" s="24" t="s">
        <v>169</v>
      </c>
      <c r="D122" s="2">
        <v>2026</v>
      </c>
      <c r="E122" s="67" t="s">
        <v>121</v>
      </c>
      <c r="F122" s="2" t="s">
        <v>62</v>
      </c>
      <c r="G122" s="40"/>
      <c r="H122" s="36"/>
      <c r="I122" s="38">
        <v>17907.903999999999</v>
      </c>
      <c r="J122" s="67" t="s">
        <v>89</v>
      </c>
      <c r="K122" s="48"/>
      <c r="M122" s="48"/>
    </row>
    <row r="123" spans="1:14" ht="68.25" customHeight="1">
      <c r="A123" s="21"/>
      <c r="B123" s="72"/>
      <c r="C123" s="24" t="s">
        <v>170</v>
      </c>
      <c r="D123" s="2">
        <v>2026</v>
      </c>
      <c r="E123" s="67" t="s">
        <v>121</v>
      </c>
      <c r="F123" s="2" t="s">
        <v>62</v>
      </c>
      <c r="G123" s="40"/>
      <c r="H123" s="36"/>
      <c r="I123" s="38">
        <v>10977.85</v>
      </c>
      <c r="J123" s="42"/>
      <c r="L123" s="48"/>
    </row>
    <row r="124" spans="1:14" ht="63" customHeight="1">
      <c r="A124" s="21"/>
      <c r="B124" s="72"/>
      <c r="C124" s="24" t="s">
        <v>236</v>
      </c>
      <c r="D124" s="2">
        <v>2025</v>
      </c>
      <c r="E124" s="67" t="s">
        <v>121</v>
      </c>
      <c r="F124" s="2" t="s">
        <v>62</v>
      </c>
      <c r="G124" s="38"/>
      <c r="H124" s="46">
        <v>8547.402</v>
      </c>
      <c r="I124" s="46"/>
      <c r="J124" s="39"/>
    </row>
    <row r="125" spans="1:14" ht="63" customHeight="1">
      <c r="A125" s="21"/>
      <c r="B125" s="72"/>
      <c r="C125" s="116" t="s">
        <v>237</v>
      </c>
      <c r="D125" s="19" t="s">
        <v>346</v>
      </c>
      <c r="E125" s="44" t="s">
        <v>121</v>
      </c>
      <c r="F125" s="19" t="s">
        <v>62</v>
      </c>
      <c r="G125" s="38"/>
      <c r="H125" s="38"/>
      <c r="I125" s="38">
        <v>16306.879000000001</v>
      </c>
      <c r="J125" s="39"/>
      <c r="K125" s="141"/>
    </row>
    <row r="126" spans="1:14" ht="63" customHeight="1">
      <c r="A126" s="21"/>
      <c r="B126" s="72"/>
      <c r="C126" s="116" t="s">
        <v>238</v>
      </c>
      <c r="D126" s="19" t="s">
        <v>346</v>
      </c>
      <c r="E126" s="44" t="s">
        <v>121</v>
      </c>
      <c r="F126" s="19" t="s">
        <v>62</v>
      </c>
      <c r="G126" s="38"/>
      <c r="H126" s="38"/>
      <c r="I126" s="38">
        <v>12486.8</v>
      </c>
      <c r="J126" s="39"/>
      <c r="K126" s="141"/>
      <c r="L126" s="48"/>
    </row>
    <row r="127" spans="1:14" ht="58.5" customHeight="1">
      <c r="A127" s="21"/>
      <c r="B127" s="72"/>
      <c r="C127" s="116" t="s">
        <v>239</v>
      </c>
      <c r="D127" s="19" t="s">
        <v>346</v>
      </c>
      <c r="E127" s="44" t="s">
        <v>121</v>
      </c>
      <c r="F127" s="19" t="s">
        <v>62</v>
      </c>
      <c r="G127" s="38"/>
      <c r="H127" s="38"/>
      <c r="I127" s="38">
        <v>16031.571</v>
      </c>
      <c r="J127" s="39"/>
      <c r="K127" s="142"/>
    </row>
    <row r="128" spans="1:14" ht="63" customHeight="1">
      <c r="A128" s="21" t="s">
        <v>79</v>
      </c>
      <c r="B128" s="69" t="s">
        <v>88</v>
      </c>
      <c r="C128" s="24" t="s">
        <v>171</v>
      </c>
      <c r="D128" s="19" t="s">
        <v>241</v>
      </c>
      <c r="E128" s="67" t="s">
        <v>121</v>
      </c>
      <c r="F128" s="2" t="s">
        <v>62</v>
      </c>
      <c r="G128" s="149"/>
      <c r="H128" s="149">
        <v>5783.0609999999997</v>
      </c>
      <c r="I128" s="46"/>
      <c r="J128" s="93" t="s">
        <v>90</v>
      </c>
    </row>
    <row r="129" spans="1:14" ht="54" customHeight="1">
      <c r="A129" s="21"/>
      <c r="B129" s="72"/>
      <c r="C129" s="24" t="s">
        <v>185</v>
      </c>
      <c r="D129" s="2">
        <v>2026</v>
      </c>
      <c r="E129" s="67" t="s">
        <v>121</v>
      </c>
      <c r="F129" s="2" t="s">
        <v>62</v>
      </c>
      <c r="G129" s="37"/>
      <c r="H129" s="37"/>
      <c r="I129" s="46">
        <v>28350.48</v>
      </c>
      <c r="J129" s="71"/>
      <c r="N129" s="1" t="s">
        <v>125</v>
      </c>
    </row>
    <row r="130" spans="1:14" ht="68.25" customHeight="1">
      <c r="A130" s="21"/>
      <c r="B130" s="72"/>
      <c r="C130" s="24" t="s">
        <v>186</v>
      </c>
      <c r="D130" s="2">
        <v>2026</v>
      </c>
      <c r="E130" s="67" t="s">
        <v>121</v>
      </c>
      <c r="F130" s="2" t="s">
        <v>124</v>
      </c>
      <c r="G130" s="36"/>
      <c r="H130" s="46"/>
      <c r="I130" s="46">
        <v>7113</v>
      </c>
      <c r="J130" s="71"/>
    </row>
    <row r="131" spans="1:14" ht="87" customHeight="1">
      <c r="A131" s="21"/>
      <c r="B131" s="72"/>
      <c r="C131" s="24" t="s">
        <v>187</v>
      </c>
      <c r="D131" s="2">
        <v>2025</v>
      </c>
      <c r="E131" s="67" t="s">
        <v>57</v>
      </c>
      <c r="F131" s="2" t="s">
        <v>117</v>
      </c>
      <c r="G131" s="36"/>
      <c r="H131" s="37">
        <v>100</v>
      </c>
      <c r="I131" s="202"/>
      <c r="J131" s="71"/>
    </row>
    <row r="132" spans="1:14" ht="63.75" customHeight="1">
      <c r="A132" s="21"/>
      <c r="B132" s="72"/>
      <c r="C132" s="24" t="s">
        <v>188</v>
      </c>
      <c r="D132" s="2">
        <v>2025</v>
      </c>
      <c r="E132" s="67" t="s">
        <v>121</v>
      </c>
      <c r="F132" s="2" t="s">
        <v>62</v>
      </c>
      <c r="G132" s="40"/>
      <c r="H132" s="36">
        <v>1500</v>
      </c>
      <c r="I132" s="38"/>
      <c r="J132" s="71"/>
    </row>
    <row r="133" spans="1:14" ht="66.75" customHeight="1">
      <c r="A133" s="21"/>
      <c r="B133" s="72"/>
      <c r="C133" s="24" t="s">
        <v>189</v>
      </c>
      <c r="D133" s="2">
        <v>2026</v>
      </c>
      <c r="E133" s="67" t="s">
        <v>121</v>
      </c>
      <c r="F133" s="2" t="s">
        <v>66</v>
      </c>
      <c r="G133" s="43"/>
      <c r="H133" s="43"/>
      <c r="I133" s="43">
        <v>101000</v>
      </c>
      <c r="J133" s="71"/>
    </row>
    <row r="134" spans="1:14" ht="51.75" customHeight="1">
      <c r="A134" s="21"/>
      <c r="B134" s="72"/>
      <c r="C134" s="24" t="s">
        <v>357</v>
      </c>
      <c r="D134" s="2">
        <v>2026</v>
      </c>
      <c r="E134" s="67" t="s">
        <v>121</v>
      </c>
      <c r="F134" s="2" t="s">
        <v>62</v>
      </c>
      <c r="G134" s="46"/>
      <c r="H134" s="46"/>
      <c r="I134" s="46">
        <v>500</v>
      </c>
      <c r="J134" s="71"/>
    </row>
    <row r="135" spans="1:14" ht="72" customHeight="1">
      <c r="A135" s="21"/>
      <c r="B135" s="72"/>
      <c r="C135" s="116" t="s">
        <v>190</v>
      </c>
      <c r="D135" s="19">
        <v>2026</v>
      </c>
      <c r="E135" s="44" t="s">
        <v>121</v>
      </c>
      <c r="F135" s="19" t="s">
        <v>62</v>
      </c>
      <c r="G135" s="46"/>
      <c r="H135" s="46"/>
      <c r="I135" s="46">
        <v>10000</v>
      </c>
      <c r="J135" s="71"/>
    </row>
    <row r="136" spans="1:14" ht="60.75" customHeight="1">
      <c r="A136" s="21"/>
      <c r="B136" s="72"/>
      <c r="C136" s="116" t="s">
        <v>191</v>
      </c>
      <c r="D136" s="19" t="s">
        <v>241</v>
      </c>
      <c r="E136" s="44" t="s">
        <v>121</v>
      </c>
      <c r="F136" s="19" t="s">
        <v>62</v>
      </c>
      <c r="G136" s="38"/>
      <c r="H136" s="38">
        <v>2347.6060000000002</v>
      </c>
      <c r="I136" s="38"/>
      <c r="J136" s="71"/>
    </row>
    <row r="137" spans="1:14" ht="60.75" customHeight="1">
      <c r="A137" s="21"/>
      <c r="B137" s="72"/>
      <c r="C137" s="116" t="s">
        <v>192</v>
      </c>
      <c r="D137" s="19">
        <v>2026</v>
      </c>
      <c r="E137" s="44" t="s">
        <v>121</v>
      </c>
      <c r="F137" s="19" t="s">
        <v>62</v>
      </c>
      <c r="G137" s="149"/>
      <c r="H137" s="38"/>
      <c r="I137" s="38">
        <v>4101.3140000000003</v>
      </c>
      <c r="J137" s="71"/>
    </row>
    <row r="138" spans="1:14" ht="60.75" customHeight="1">
      <c r="A138" s="21"/>
      <c r="B138" s="72"/>
      <c r="C138" s="116" t="s">
        <v>193</v>
      </c>
      <c r="D138" s="19">
        <v>2026</v>
      </c>
      <c r="E138" s="44" t="s">
        <v>121</v>
      </c>
      <c r="F138" s="19" t="s">
        <v>62</v>
      </c>
      <c r="G138" s="149"/>
      <c r="H138" s="38"/>
      <c r="I138" s="38">
        <v>4892.1459999999997</v>
      </c>
      <c r="J138" s="71"/>
    </row>
    <row r="139" spans="1:14" ht="66" customHeight="1">
      <c r="A139" s="120"/>
      <c r="B139" s="121"/>
      <c r="C139" s="24" t="s">
        <v>194</v>
      </c>
      <c r="D139" s="2">
        <v>2026</v>
      </c>
      <c r="E139" s="67" t="s">
        <v>121</v>
      </c>
      <c r="F139" s="2" t="s">
        <v>62</v>
      </c>
      <c r="G139" s="148"/>
      <c r="H139" s="38"/>
      <c r="I139" s="38">
        <v>4876.9269999999997</v>
      </c>
      <c r="J139" s="119"/>
    </row>
    <row r="140" spans="1:14" ht="38.25" customHeight="1">
      <c r="A140" s="266" t="s">
        <v>113</v>
      </c>
      <c r="B140" s="319" t="s">
        <v>115</v>
      </c>
      <c r="C140" s="313" t="s">
        <v>172</v>
      </c>
      <c r="D140" s="214">
        <v>2026</v>
      </c>
      <c r="E140" s="333" t="s">
        <v>121</v>
      </c>
      <c r="F140" s="214" t="s">
        <v>120</v>
      </c>
      <c r="G140" s="264"/>
      <c r="H140" s="264"/>
      <c r="I140" s="264">
        <v>844493.21</v>
      </c>
      <c r="J140" s="258" t="s">
        <v>114</v>
      </c>
    </row>
    <row r="141" spans="1:14" ht="18" customHeight="1">
      <c r="A141" s="267"/>
      <c r="B141" s="320"/>
      <c r="C141" s="314"/>
      <c r="D141" s="215"/>
      <c r="E141" s="334"/>
      <c r="F141" s="215"/>
      <c r="G141" s="265"/>
      <c r="H141" s="265"/>
      <c r="I141" s="265"/>
      <c r="J141" s="259"/>
    </row>
    <row r="142" spans="1:14" ht="22.5" customHeight="1">
      <c r="A142" s="56"/>
      <c r="B142" s="78"/>
      <c r="C142" s="286" t="s">
        <v>91</v>
      </c>
      <c r="D142" s="287"/>
      <c r="E142" s="287"/>
      <c r="F142" s="287"/>
      <c r="G142" s="287"/>
      <c r="H142" s="287"/>
      <c r="I142" s="287"/>
      <c r="J142" s="288"/>
    </row>
    <row r="143" spans="1:14" ht="78" customHeight="1">
      <c r="A143" s="21" t="s">
        <v>80</v>
      </c>
      <c r="B143" s="25" t="s">
        <v>12</v>
      </c>
      <c r="C143" s="203" t="s">
        <v>157</v>
      </c>
      <c r="D143" s="7">
        <v>2026</v>
      </c>
      <c r="E143" s="44" t="s">
        <v>121</v>
      </c>
      <c r="F143" s="19" t="s">
        <v>62</v>
      </c>
      <c r="G143" s="46"/>
      <c r="H143" s="46"/>
      <c r="I143" s="46">
        <v>4650</v>
      </c>
      <c r="J143" s="44" t="s">
        <v>105</v>
      </c>
      <c r="N143" s="48">
        <f>SUM(G143:I175)</f>
        <v>1487009.7740500001</v>
      </c>
    </row>
    <row r="144" spans="1:14" ht="78" customHeight="1">
      <c r="A144" s="21"/>
      <c r="B144" s="280" t="s">
        <v>204</v>
      </c>
      <c r="C144" s="203" t="s">
        <v>158</v>
      </c>
      <c r="D144" s="7">
        <v>2026</v>
      </c>
      <c r="E144" s="44" t="s">
        <v>121</v>
      </c>
      <c r="F144" s="19" t="s">
        <v>62</v>
      </c>
      <c r="G144" s="38"/>
      <c r="H144" s="46"/>
      <c r="I144" s="46">
        <v>1000</v>
      </c>
      <c r="J144" s="44" t="s">
        <v>126</v>
      </c>
      <c r="K144" s="48">
        <f>G146+G150+G151+G153+G155+G157+G158+G159+G160+G161+G162</f>
        <v>535610.37699999998</v>
      </c>
      <c r="L144" s="48">
        <f>H160+H161+H162+H164+H165+H166+H167+H168+H169+H170+H171+H172+H173+H174+H175</f>
        <v>162096.13704999999</v>
      </c>
      <c r="M144" s="48">
        <f>I143+I144+I145+I147++I149+I156+I160+I161+I162+I163</f>
        <v>789303.26</v>
      </c>
    </row>
    <row r="145" spans="1:16" ht="60" customHeight="1">
      <c r="A145" s="21"/>
      <c r="B145" s="281"/>
      <c r="C145" s="203" t="s">
        <v>315</v>
      </c>
      <c r="D145" s="7">
        <v>2026</v>
      </c>
      <c r="E145" s="44" t="s">
        <v>121</v>
      </c>
      <c r="F145" s="19" t="s">
        <v>120</v>
      </c>
      <c r="G145" s="38"/>
      <c r="H145" s="46"/>
      <c r="I145" s="47">
        <v>3663.9569999999999</v>
      </c>
      <c r="J145" s="44" t="s">
        <v>126</v>
      </c>
    </row>
    <row r="146" spans="1:16" ht="61.5" customHeight="1">
      <c r="A146" s="21" t="s">
        <v>92</v>
      </c>
      <c r="B146" s="73" t="s">
        <v>55</v>
      </c>
      <c r="C146" s="116" t="s">
        <v>159</v>
      </c>
      <c r="D146" s="7">
        <v>2024</v>
      </c>
      <c r="E146" s="44" t="s">
        <v>121</v>
      </c>
      <c r="F146" s="19" t="s">
        <v>62</v>
      </c>
      <c r="G146" s="46">
        <v>150</v>
      </c>
      <c r="H146" s="46"/>
      <c r="I146" s="46"/>
      <c r="J146" s="44" t="s">
        <v>103</v>
      </c>
      <c r="L146" s="48"/>
      <c r="N146" s="176"/>
      <c r="P146" s="176"/>
    </row>
    <row r="147" spans="1:16" ht="58.5" customHeight="1">
      <c r="A147" s="307" t="s">
        <v>93</v>
      </c>
      <c r="B147" s="268" t="s">
        <v>320</v>
      </c>
      <c r="C147" s="245" t="s">
        <v>322</v>
      </c>
      <c r="D147" s="244">
        <v>2026</v>
      </c>
      <c r="E147" s="260" t="s">
        <v>11</v>
      </c>
      <c r="F147" s="282" t="s">
        <v>62</v>
      </c>
      <c r="G147" s="253"/>
      <c r="H147" s="253"/>
      <c r="I147" s="253">
        <v>13843.200999999999</v>
      </c>
      <c r="J147" s="217" t="s">
        <v>321</v>
      </c>
      <c r="M147" s="48"/>
    </row>
    <row r="148" spans="1:16" ht="16.5" customHeight="1">
      <c r="A148" s="307"/>
      <c r="B148" s="269"/>
      <c r="C148" s="245"/>
      <c r="D148" s="244"/>
      <c r="E148" s="260"/>
      <c r="F148" s="283"/>
      <c r="G148" s="254"/>
      <c r="H148" s="254"/>
      <c r="I148" s="254"/>
      <c r="J148" s="241"/>
    </row>
    <row r="149" spans="1:16" ht="54.75" customHeight="1">
      <c r="A149" s="64" t="s">
        <v>94</v>
      </c>
      <c r="B149" s="20" t="s">
        <v>82</v>
      </c>
      <c r="C149" s="116" t="s">
        <v>160</v>
      </c>
      <c r="D149" s="7">
        <v>2026</v>
      </c>
      <c r="E149" s="19" t="s">
        <v>57</v>
      </c>
      <c r="F149" s="19" t="s">
        <v>9</v>
      </c>
      <c r="G149" s="133"/>
      <c r="H149" s="134"/>
      <c r="I149" s="134">
        <v>11900.502</v>
      </c>
      <c r="J149" s="205" t="s">
        <v>83</v>
      </c>
    </row>
    <row r="150" spans="1:16" ht="71.25" customHeight="1">
      <c r="A150" s="64" t="s">
        <v>161</v>
      </c>
      <c r="B150" s="151" t="s">
        <v>217</v>
      </c>
      <c r="C150" s="152" t="s">
        <v>300</v>
      </c>
      <c r="D150" s="39" t="s">
        <v>144</v>
      </c>
      <c r="E150" s="36" t="s">
        <v>57</v>
      </c>
      <c r="F150" s="36" t="s">
        <v>62</v>
      </c>
      <c r="G150" s="37">
        <v>1593.23</v>
      </c>
      <c r="H150" s="134"/>
      <c r="I150" s="74"/>
      <c r="J150" s="34"/>
    </row>
    <row r="151" spans="1:16" ht="52.5" customHeight="1">
      <c r="A151" s="308" t="s">
        <v>136</v>
      </c>
      <c r="B151" s="266" t="s">
        <v>205</v>
      </c>
      <c r="C151" s="235" t="s">
        <v>221</v>
      </c>
      <c r="D151" s="231" t="s">
        <v>346</v>
      </c>
      <c r="E151" s="214" t="s">
        <v>57</v>
      </c>
      <c r="F151" s="214" t="s">
        <v>62</v>
      </c>
      <c r="G151" s="342">
        <v>138000</v>
      </c>
      <c r="H151" s="343"/>
      <c r="I151" s="344"/>
      <c r="J151" s="233" t="s">
        <v>127</v>
      </c>
    </row>
    <row r="152" spans="1:16" ht="36.75" customHeight="1">
      <c r="A152" s="309"/>
      <c r="B152" s="318"/>
      <c r="C152" s="237"/>
      <c r="D152" s="232"/>
      <c r="E152" s="215"/>
      <c r="F152" s="215"/>
      <c r="G152" s="345"/>
      <c r="H152" s="346"/>
      <c r="I152" s="347"/>
      <c r="J152" s="234"/>
      <c r="N152" s="130"/>
    </row>
    <row r="153" spans="1:16" ht="52.5" customHeight="1">
      <c r="A153" s="309"/>
      <c r="B153" s="318"/>
      <c r="C153" s="235" t="s">
        <v>222</v>
      </c>
      <c r="D153" s="231" t="s">
        <v>346</v>
      </c>
      <c r="E153" s="214" t="s">
        <v>57</v>
      </c>
      <c r="F153" s="214" t="s">
        <v>132</v>
      </c>
      <c r="G153" s="342">
        <v>371303.97</v>
      </c>
      <c r="H153" s="343"/>
      <c r="I153" s="344"/>
      <c r="J153" s="233" t="s">
        <v>127</v>
      </c>
    </row>
    <row r="154" spans="1:16" ht="32.25" customHeight="1">
      <c r="A154" s="309"/>
      <c r="B154" s="318"/>
      <c r="C154" s="237"/>
      <c r="D154" s="232"/>
      <c r="E154" s="215"/>
      <c r="F154" s="215"/>
      <c r="G154" s="345"/>
      <c r="H154" s="346"/>
      <c r="I154" s="347"/>
      <c r="J154" s="234"/>
      <c r="N154" s="130"/>
    </row>
    <row r="155" spans="1:16" ht="120.75" customHeight="1">
      <c r="A155" s="317"/>
      <c r="B155" s="267"/>
      <c r="C155" s="174" t="s">
        <v>301</v>
      </c>
      <c r="D155" s="175">
        <v>2024</v>
      </c>
      <c r="E155" s="173" t="s">
        <v>57</v>
      </c>
      <c r="F155" s="173" t="s">
        <v>62</v>
      </c>
      <c r="G155" s="172">
        <v>9574.5499999999993</v>
      </c>
      <c r="H155" s="163"/>
      <c r="I155" s="163"/>
      <c r="J155" s="162" t="s">
        <v>127</v>
      </c>
      <c r="N155" s="130"/>
    </row>
    <row r="156" spans="1:16" ht="120.75" customHeight="1">
      <c r="A156" s="193"/>
      <c r="B156" s="122"/>
      <c r="C156" s="174" t="s">
        <v>355</v>
      </c>
      <c r="D156" s="175">
        <v>2026</v>
      </c>
      <c r="E156" s="173" t="s">
        <v>57</v>
      </c>
      <c r="F156" s="173" t="s">
        <v>313</v>
      </c>
      <c r="G156" s="172"/>
      <c r="H156" s="195"/>
      <c r="I156" s="195">
        <v>752505.6</v>
      </c>
      <c r="J156" s="204" t="s">
        <v>314</v>
      </c>
      <c r="N156" s="130"/>
    </row>
    <row r="157" spans="1:16" ht="55.5" customHeight="1">
      <c r="A157" s="307" t="s">
        <v>197</v>
      </c>
      <c r="B157" s="310" t="s">
        <v>196</v>
      </c>
      <c r="C157" s="245" t="s">
        <v>223</v>
      </c>
      <c r="D157" s="244" t="s">
        <v>143</v>
      </c>
      <c r="E157" s="260" t="s">
        <v>203</v>
      </c>
      <c r="F157" s="19" t="s">
        <v>62</v>
      </c>
      <c r="G157" s="149">
        <v>2450</v>
      </c>
      <c r="H157" s="134"/>
      <c r="I157" s="134"/>
      <c r="J157" s="261" t="s">
        <v>198</v>
      </c>
      <c r="N157" s="130"/>
    </row>
    <row r="158" spans="1:16" ht="39.75" customHeight="1">
      <c r="A158" s="307"/>
      <c r="B158" s="310"/>
      <c r="C158" s="245"/>
      <c r="D158" s="244"/>
      <c r="E158" s="260"/>
      <c r="F158" s="19" t="s">
        <v>220</v>
      </c>
      <c r="G158" s="149">
        <v>5510</v>
      </c>
      <c r="H158" s="134"/>
      <c r="I158" s="134"/>
      <c r="J158" s="261"/>
      <c r="N158" s="130"/>
    </row>
    <row r="159" spans="1:16" ht="80.25" customHeight="1">
      <c r="A159" s="64"/>
      <c r="B159" s="310"/>
      <c r="C159" s="116" t="s">
        <v>224</v>
      </c>
      <c r="D159" s="7" t="s">
        <v>274</v>
      </c>
      <c r="E159" s="19" t="s">
        <v>203</v>
      </c>
      <c r="F159" s="19" t="s">
        <v>273</v>
      </c>
      <c r="G159" s="326">
        <v>6458.6270000000004</v>
      </c>
      <c r="H159" s="326"/>
      <c r="I159" s="134"/>
      <c r="J159" s="261"/>
      <c r="M159" s="125"/>
      <c r="N159" s="130" t="s">
        <v>125</v>
      </c>
    </row>
    <row r="160" spans="1:16" ht="54" customHeight="1">
      <c r="A160" s="21" t="s">
        <v>225</v>
      </c>
      <c r="B160" s="26" t="s">
        <v>49</v>
      </c>
      <c r="C160" s="21" t="s">
        <v>226</v>
      </c>
      <c r="D160" s="7" t="s">
        <v>143</v>
      </c>
      <c r="E160" s="67" t="s">
        <v>121</v>
      </c>
      <c r="F160" s="2" t="s">
        <v>62</v>
      </c>
      <c r="G160" s="36">
        <v>220</v>
      </c>
      <c r="H160" s="38">
        <v>220</v>
      </c>
      <c r="I160" s="38">
        <v>220</v>
      </c>
      <c r="J160" s="67" t="s">
        <v>104</v>
      </c>
    </row>
    <row r="161" spans="1:15" ht="45" customHeight="1">
      <c r="A161" s="21"/>
      <c r="B161" s="68"/>
      <c r="C161" s="138" t="s">
        <v>227</v>
      </c>
      <c r="D161" s="7" t="s">
        <v>143</v>
      </c>
      <c r="E161" s="44" t="s">
        <v>121</v>
      </c>
      <c r="F161" s="19" t="s">
        <v>62</v>
      </c>
      <c r="G161" s="36">
        <v>200</v>
      </c>
      <c r="H161" s="38">
        <v>200</v>
      </c>
      <c r="I161" s="38">
        <v>200</v>
      </c>
      <c r="J161" s="44"/>
    </row>
    <row r="162" spans="1:15" ht="39.75" customHeight="1">
      <c r="A162" s="20"/>
      <c r="B162" s="20"/>
      <c r="C162" s="50" t="s">
        <v>228</v>
      </c>
      <c r="D162" s="2" t="s">
        <v>143</v>
      </c>
      <c r="E162" s="2" t="s">
        <v>57</v>
      </c>
      <c r="F162" s="2" t="s">
        <v>62</v>
      </c>
      <c r="G162" s="36">
        <v>150</v>
      </c>
      <c r="H162" s="38">
        <v>150</v>
      </c>
      <c r="I162" s="38">
        <v>150</v>
      </c>
      <c r="J162" s="2"/>
    </row>
    <row r="163" spans="1:15" ht="46.5" customHeight="1">
      <c r="A163" s="147" t="s">
        <v>229</v>
      </c>
      <c r="B163" s="45" t="s">
        <v>134</v>
      </c>
      <c r="C163" s="116" t="s">
        <v>230</v>
      </c>
      <c r="D163" s="7">
        <v>2026</v>
      </c>
      <c r="E163" s="19" t="s">
        <v>57</v>
      </c>
      <c r="F163" s="19" t="s">
        <v>62</v>
      </c>
      <c r="G163" s="134"/>
      <c r="H163" s="134"/>
      <c r="I163" s="134">
        <v>1170</v>
      </c>
      <c r="J163" s="19"/>
    </row>
    <row r="164" spans="1:15" ht="35.25" customHeight="1">
      <c r="A164" s="187" t="s">
        <v>304</v>
      </c>
      <c r="B164" s="248" t="s">
        <v>303</v>
      </c>
      <c r="C164" s="242" t="s">
        <v>305</v>
      </c>
      <c r="D164" s="238" t="s">
        <v>332</v>
      </c>
      <c r="E164" s="217" t="s">
        <v>309</v>
      </c>
      <c r="F164" s="19" t="s">
        <v>62</v>
      </c>
      <c r="G164" s="134"/>
      <c r="H164" s="246">
        <v>3041.8015300000002</v>
      </c>
      <c r="I164" s="247"/>
      <c r="J164" s="217"/>
    </row>
    <row r="165" spans="1:15" ht="34.5" customHeight="1">
      <c r="A165" s="190"/>
      <c r="B165" s="249"/>
      <c r="C165" s="243"/>
      <c r="D165" s="239"/>
      <c r="E165" s="218"/>
      <c r="F165" s="19" t="s">
        <v>9</v>
      </c>
      <c r="G165" s="134"/>
      <c r="H165" s="246">
        <v>13225.224050000001</v>
      </c>
      <c r="I165" s="247"/>
      <c r="J165" s="218"/>
      <c r="O165" s="48"/>
    </row>
    <row r="166" spans="1:15" ht="36.75" customHeight="1">
      <c r="A166" s="190"/>
      <c r="B166" s="191"/>
      <c r="C166" s="243"/>
      <c r="D166" s="239"/>
      <c r="E166" s="218"/>
      <c r="F166" s="136" t="s">
        <v>74</v>
      </c>
      <c r="G166" s="183"/>
      <c r="H166" s="246">
        <v>10586.406419999999</v>
      </c>
      <c r="I166" s="247"/>
      <c r="J166" s="218"/>
      <c r="O166" s="48"/>
    </row>
    <row r="167" spans="1:15" ht="39" customHeight="1">
      <c r="A167" s="187"/>
      <c r="B167" s="167"/>
      <c r="C167" s="235" t="s">
        <v>306</v>
      </c>
      <c r="D167" s="238" t="s">
        <v>332</v>
      </c>
      <c r="E167" s="217" t="s">
        <v>309</v>
      </c>
      <c r="F167" s="19" t="s">
        <v>62</v>
      </c>
      <c r="G167" s="134"/>
      <c r="H167" s="246">
        <v>2972.2401</v>
      </c>
      <c r="I167" s="247"/>
      <c r="J167" s="217"/>
      <c r="O167" s="48"/>
    </row>
    <row r="168" spans="1:15" ht="37.5" customHeight="1">
      <c r="A168" s="190"/>
      <c r="B168" s="191"/>
      <c r="C168" s="236"/>
      <c r="D168" s="239"/>
      <c r="E168" s="218"/>
      <c r="F168" s="19" t="s">
        <v>9</v>
      </c>
      <c r="G168" s="134"/>
      <c r="H168" s="246">
        <v>12922.78305</v>
      </c>
      <c r="I168" s="247"/>
      <c r="J168" s="218"/>
    </row>
    <row r="169" spans="1:15" s="192" customFormat="1" ht="36" customHeight="1">
      <c r="A169" s="188"/>
      <c r="B169" s="189"/>
      <c r="C169" s="237"/>
      <c r="D169" s="240"/>
      <c r="E169" s="241"/>
      <c r="F169" s="19" t="s">
        <v>74</v>
      </c>
      <c r="G169" s="134"/>
      <c r="H169" s="246">
        <v>10655.967850000001</v>
      </c>
      <c r="I169" s="247"/>
      <c r="J169" s="241"/>
    </row>
    <row r="170" spans="1:15" ht="36" customHeight="1">
      <c r="A170" s="187"/>
      <c r="B170" s="184"/>
      <c r="C170" s="235" t="s">
        <v>307</v>
      </c>
      <c r="D170" s="238" t="s">
        <v>332</v>
      </c>
      <c r="E170" s="217" t="s">
        <v>309</v>
      </c>
      <c r="F170" s="19" t="s">
        <v>62</v>
      </c>
      <c r="G170" s="134"/>
      <c r="H170" s="246">
        <v>7589.3580099999999</v>
      </c>
      <c r="I170" s="247"/>
      <c r="J170" s="217"/>
    </row>
    <row r="171" spans="1:15" ht="35.25" customHeight="1">
      <c r="A171" s="190"/>
      <c r="B171" s="185"/>
      <c r="C171" s="236"/>
      <c r="D171" s="239"/>
      <c r="E171" s="218"/>
      <c r="F171" s="19" t="s">
        <v>9</v>
      </c>
      <c r="G171" s="134"/>
      <c r="H171" s="246">
        <v>23276.724419999999</v>
      </c>
      <c r="I171" s="247"/>
      <c r="J171" s="218"/>
    </row>
    <row r="172" spans="1:15" ht="33" customHeight="1">
      <c r="A172" s="188"/>
      <c r="B172" s="186"/>
      <c r="C172" s="237"/>
      <c r="D172" s="240"/>
      <c r="E172" s="241"/>
      <c r="F172" s="19" t="s">
        <v>74</v>
      </c>
      <c r="G172" s="134"/>
      <c r="H172" s="246">
        <v>35492.455569999998</v>
      </c>
      <c r="I172" s="247"/>
      <c r="J172" s="241"/>
    </row>
    <row r="173" spans="1:15" ht="33.75" customHeight="1">
      <c r="A173" s="187"/>
      <c r="B173" s="184"/>
      <c r="C173" s="235" t="s">
        <v>308</v>
      </c>
      <c r="D173" s="238" t="s">
        <v>332</v>
      </c>
      <c r="E173" s="217" t="s">
        <v>309</v>
      </c>
      <c r="F173" s="19" t="s">
        <v>62</v>
      </c>
      <c r="G173" s="134"/>
      <c r="H173" s="246">
        <v>7512.2744000000002</v>
      </c>
      <c r="I173" s="247"/>
      <c r="J173" s="217"/>
    </row>
    <row r="174" spans="1:15" ht="36" customHeight="1">
      <c r="A174" s="190"/>
      <c r="B174" s="185"/>
      <c r="C174" s="236"/>
      <c r="D174" s="239"/>
      <c r="E174" s="218"/>
      <c r="F174" s="19" t="s">
        <v>9</v>
      </c>
      <c r="G174" s="134"/>
      <c r="H174" s="246">
        <v>21266.872889999999</v>
      </c>
      <c r="I174" s="247"/>
      <c r="J174" s="218"/>
    </row>
    <row r="175" spans="1:15" ht="40.5" customHeight="1">
      <c r="A175" s="188"/>
      <c r="B175" s="186"/>
      <c r="C175" s="237"/>
      <c r="D175" s="240"/>
      <c r="E175" s="241"/>
      <c r="F175" s="19" t="s">
        <v>74</v>
      </c>
      <c r="G175" s="134"/>
      <c r="H175" s="246">
        <v>12984.028759999999</v>
      </c>
      <c r="I175" s="247"/>
      <c r="J175" s="241"/>
    </row>
    <row r="176" spans="1:15" ht="28.5" customHeight="1">
      <c r="A176" s="75"/>
      <c r="B176" s="75"/>
      <c r="C176" s="255" t="s">
        <v>95</v>
      </c>
      <c r="D176" s="256"/>
      <c r="E176" s="256"/>
      <c r="F176" s="256"/>
      <c r="G176" s="256"/>
      <c r="H176" s="256"/>
      <c r="I176" s="256"/>
      <c r="J176" s="257"/>
      <c r="N176" s="48">
        <f>SUM(G177:I191)</f>
        <v>2657034.5380000002</v>
      </c>
    </row>
    <row r="177" spans="1:14" ht="16.5" customHeight="1">
      <c r="A177" s="311" t="s">
        <v>81</v>
      </c>
      <c r="B177" s="266" t="s">
        <v>59</v>
      </c>
      <c r="C177" s="313" t="s">
        <v>145</v>
      </c>
      <c r="D177" s="214">
        <v>2026</v>
      </c>
      <c r="E177" s="231" t="s">
        <v>57</v>
      </c>
      <c r="F177" s="214" t="s">
        <v>62</v>
      </c>
      <c r="G177" s="253"/>
      <c r="H177" s="253"/>
      <c r="I177" s="253">
        <v>206259.72200000001</v>
      </c>
      <c r="J177" s="214" t="s">
        <v>58</v>
      </c>
      <c r="N177" s="48">
        <f>SUM(N1:N176)</f>
        <v>9577373.2994500007</v>
      </c>
    </row>
    <row r="178" spans="1:14" ht="51" customHeight="1">
      <c r="A178" s="312"/>
      <c r="B178" s="267"/>
      <c r="C178" s="314"/>
      <c r="D178" s="215"/>
      <c r="E178" s="232"/>
      <c r="F178" s="215"/>
      <c r="G178" s="254"/>
      <c r="H178" s="254"/>
      <c r="I178" s="254"/>
      <c r="J178" s="215"/>
    </row>
    <row r="179" spans="1:14" ht="18" customHeight="1">
      <c r="A179" s="303"/>
      <c r="B179" s="303"/>
      <c r="C179" s="315" t="s">
        <v>146</v>
      </c>
      <c r="D179" s="231">
        <v>2026</v>
      </c>
      <c r="E179" s="231" t="s">
        <v>57</v>
      </c>
      <c r="F179" s="214" t="s">
        <v>66</v>
      </c>
      <c r="G179" s="264"/>
      <c r="H179" s="264"/>
      <c r="I179" s="264">
        <v>247047.19</v>
      </c>
      <c r="J179" s="266"/>
    </row>
    <row r="180" spans="1:14" ht="53.25" customHeight="1">
      <c r="A180" s="304"/>
      <c r="B180" s="304"/>
      <c r="C180" s="316"/>
      <c r="D180" s="232"/>
      <c r="E180" s="232"/>
      <c r="F180" s="215"/>
      <c r="G180" s="265"/>
      <c r="H180" s="265"/>
      <c r="I180" s="265"/>
      <c r="J180" s="267"/>
      <c r="L180" s="48"/>
      <c r="M180" s="48"/>
    </row>
    <row r="181" spans="1:14" ht="64.5" customHeight="1">
      <c r="A181" s="41"/>
      <c r="B181" s="26"/>
      <c r="C181" s="51" t="s">
        <v>147</v>
      </c>
      <c r="D181" s="39">
        <v>2026</v>
      </c>
      <c r="E181" s="39" t="s">
        <v>57</v>
      </c>
      <c r="F181" s="2" t="s">
        <v>66</v>
      </c>
      <c r="G181" s="38"/>
      <c r="H181" s="38"/>
      <c r="I181" s="38">
        <v>27087.651999999998</v>
      </c>
      <c r="J181" s="24"/>
    </row>
    <row r="182" spans="1:14" ht="66" customHeight="1">
      <c r="A182" s="41"/>
      <c r="B182" s="26"/>
      <c r="C182" s="51" t="s">
        <v>148</v>
      </c>
      <c r="D182" s="39">
        <v>2026</v>
      </c>
      <c r="E182" s="39" t="s">
        <v>57</v>
      </c>
      <c r="F182" s="2" t="s">
        <v>66</v>
      </c>
      <c r="G182" s="36"/>
      <c r="H182" s="46"/>
      <c r="I182" s="46">
        <v>7110.43</v>
      </c>
      <c r="J182" s="24"/>
    </row>
    <row r="183" spans="1:14" ht="50.25" customHeight="1">
      <c r="A183" s="41"/>
      <c r="B183" s="26"/>
      <c r="C183" s="51" t="s">
        <v>149</v>
      </c>
      <c r="D183" s="39">
        <v>2026</v>
      </c>
      <c r="E183" s="39" t="s">
        <v>57</v>
      </c>
      <c r="F183" s="2" t="s">
        <v>62</v>
      </c>
      <c r="G183" s="164"/>
      <c r="H183" s="38"/>
      <c r="I183" s="38">
        <v>660.37</v>
      </c>
      <c r="J183" s="24"/>
      <c r="N183" s="48"/>
    </row>
    <row r="184" spans="1:14" ht="60" customHeight="1">
      <c r="A184" s="41"/>
      <c r="B184" s="26"/>
      <c r="C184" s="24" t="s">
        <v>150</v>
      </c>
      <c r="D184" s="39">
        <v>2026</v>
      </c>
      <c r="E184" s="39" t="s">
        <v>57</v>
      </c>
      <c r="F184" s="2" t="s">
        <v>62</v>
      </c>
      <c r="G184" s="37"/>
      <c r="H184" s="46"/>
      <c r="I184" s="46">
        <v>75544.778000000006</v>
      </c>
      <c r="J184" s="24"/>
      <c r="K184" s="142"/>
    </row>
    <row r="185" spans="1:14" ht="60" customHeight="1">
      <c r="A185" s="41"/>
      <c r="B185" s="26"/>
      <c r="C185" s="116" t="s">
        <v>349</v>
      </c>
      <c r="D185" s="39">
        <v>2026</v>
      </c>
      <c r="E185" s="39" t="s">
        <v>57</v>
      </c>
      <c r="F185" s="2" t="s">
        <v>66</v>
      </c>
      <c r="G185" s="40"/>
      <c r="H185" s="46"/>
      <c r="I185" s="46">
        <v>300000</v>
      </c>
      <c r="J185" s="24"/>
    </row>
    <row r="186" spans="1:14" ht="44.25" customHeight="1">
      <c r="A186" s="41"/>
      <c r="B186" s="26"/>
      <c r="C186" s="116" t="s">
        <v>151</v>
      </c>
      <c r="D186" s="39">
        <v>2026</v>
      </c>
      <c r="E186" s="39" t="s">
        <v>57</v>
      </c>
      <c r="F186" s="2" t="s">
        <v>62</v>
      </c>
      <c r="G186" s="40"/>
      <c r="H186" s="37"/>
      <c r="I186" s="46">
        <v>524000</v>
      </c>
      <c r="J186" s="24"/>
    </row>
    <row r="187" spans="1:14" ht="44.25" customHeight="1">
      <c r="A187" s="41"/>
      <c r="B187" s="68"/>
      <c r="C187" s="116" t="s">
        <v>152</v>
      </c>
      <c r="D187" s="7">
        <v>2026</v>
      </c>
      <c r="E187" s="7" t="s">
        <v>57</v>
      </c>
      <c r="F187" s="19" t="s">
        <v>62</v>
      </c>
      <c r="G187" s="133"/>
      <c r="H187" s="46"/>
      <c r="I187" s="46">
        <v>600000</v>
      </c>
      <c r="J187" s="116"/>
    </row>
    <row r="188" spans="1:14" ht="44.25" customHeight="1">
      <c r="A188" s="41"/>
      <c r="B188" s="68"/>
      <c r="C188" s="116" t="s">
        <v>153</v>
      </c>
      <c r="D188" s="7">
        <v>2026</v>
      </c>
      <c r="E188" s="7" t="s">
        <v>57</v>
      </c>
      <c r="F188" s="19" t="s">
        <v>62</v>
      </c>
      <c r="G188" s="133"/>
      <c r="H188" s="46"/>
      <c r="I188" s="46">
        <v>550000</v>
      </c>
      <c r="J188" s="116"/>
    </row>
    <row r="189" spans="1:14" ht="44.25" customHeight="1">
      <c r="A189" s="41"/>
      <c r="B189" s="68"/>
      <c r="C189" s="116" t="s">
        <v>154</v>
      </c>
      <c r="D189" s="7">
        <v>2024</v>
      </c>
      <c r="E189" s="7" t="s">
        <v>57</v>
      </c>
      <c r="F189" s="19" t="s">
        <v>62</v>
      </c>
      <c r="G189" s="46">
        <v>12197.038</v>
      </c>
      <c r="H189" s="160"/>
      <c r="I189" s="46"/>
      <c r="J189" s="116"/>
    </row>
    <row r="190" spans="1:14" ht="48.75" customHeight="1">
      <c r="A190" s="41"/>
      <c r="B190" s="68"/>
      <c r="C190" s="116" t="s">
        <v>155</v>
      </c>
      <c r="D190" s="7">
        <v>2026</v>
      </c>
      <c r="E190" s="7" t="s">
        <v>57</v>
      </c>
      <c r="F190" s="19" t="s">
        <v>62</v>
      </c>
      <c r="G190" s="133"/>
      <c r="H190" s="46"/>
      <c r="I190" s="46">
        <v>10127.358</v>
      </c>
      <c r="J190" s="116"/>
    </row>
    <row r="191" spans="1:14" ht="53.25" customHeight="1">
      <c r="A191" s="166"/>
      <c r="B191" s="167"/>
      <c r="C191" s="165" t="s">
        <v>156</v>
      </c>
      <c r="D191" s="168">
        <v>2026</v>
      </c>
      <c r="E191" s="168" t="s">
        <v>57</v>
      </c>
      <c r="F191" s="136" t="s">
        <v>62</v>
      </c>
      <c r="G191" s="169"/>
      <c r="H191" s="170"/>
      <c r="I191" s="170">
        <v>97000</v>
      </c>
      <c r="J191" s="165"/>
    </row>
    <row r="192" spans="1:14" ht="24.75" customHeight="1">
      <c r="A192" s="263" t="s">
        <v>262</v>
      </c>
      <c r="B192" s="263"/>
      <c r="C192" s="263"/>
      <c r="D192" s="263"/>
      <c r="E192" s="263"/>
      <c r="F192" s="263"/>
      <c r="G192" s="263"/>
      <c r="H192" s="263"/>
      <c r="I192" s="263"/>
      <c r="J192" s="263"/>
    </row>
    <row r="193" spans="1:10" ht="24.75" customHeight="1">
      <c r="A193" s="262"/>
      <c r="B193" s="262"/>
      <c r="C193" s="262"/>
      <c r="D193" s="262"/>
      <c r="E193" s="262"/>
      <c r="F193" s="262"/>
      <c r="G193" s="262"/>
      <c r="H193" s="262"/>
      <c r="I193" s="262"/>
      <c r="J193" s="262"/>
    </row>
    <row r="194" spans="1:10" ht="32.25" customHeight="1">
      <c r="C194" s="49" t="s">
        <v>272</v>
      </c>
      <c r="F194" s="250" t="s">
        <v>271</v>
      </c>
      <c r="G194" s="250"/>
      <c r="H194" s="250"/>
    </row>
    <row r="196" spans="1:10" ht="15.75">
      <c r="C196" s="49" t="s">
        <v>116</v>
      </c>
      <c r="F196" s="250" t="s">
        <v>270</v>
      </c>
      <c r="G196" s="250"/>
      <c r="H196" s="250"/>
    </row>
    <row r="224" spans="3:3">
      <c r="C224" s="1" t="s">
        <v>61</v>
      </c>
    </row>
  </sheetData>
  <mergeCells count="225">
    <mergeCell ref="H18:I18"/>
    <mergeCell ref="G39:I39"/>
    <mergeCell ref="H83:I83"/>
    <mergeCell ref="G151:I152"/>
    <mergeCell ref="G153:I154"/>
    <mergeCell ref="H164:I164"/>
    <mergeCell ref="H165:I165"/>
    <mergeCell ref="H166:I166"/>
    <mergeCell ref="J177:J178"/>
    <mergeCell ref="J22:J23"/>
    <mergeCell ref="J42:J43"/>
    <mergeCell ref="J46:J48"/>
    <mergeCell ref="I42:I43"/>
    <mergeCell ref="G19:H19"/>
    <mergeCell ref="J112:J113"/>
    <mergeCell ref="J116:J117"/>
    <mergeCell ref="I116:I117"/>
    <mergeCell ref="J114:J115"/>
    <mergeCell ref="I90:I91"/>
    <mergeCell ref="H167:I167"/>
    <mergeCell ref="H168:I168"/>
    <mergeCell ref="H169:I169"/>
    <mergeCell ref="H170:I170"/>
    <mergeCell ref="H171:I171"/>
    <mergeCell ref="H175:I175"/>
    <mergeCell ref="E22:E23"/>
    <mergeCell ref="A22:A23"/>
    <mergeCell ref="B22:B23"/>
    <mergeCell ref="A28:A29"/>
    <mergeCell ref="J90:J91"/>
    <mergeCell ref="C140:C141"/>
    <mergeCell ref="A140:A141"/>
    <mergeCell ref="F140:F141"/>
    <mergeCell ref="E112:E113"/>
    <mergeCell ref="B90:B91"/>
    <mergeCell ref="C90:C91"/>
    <mergeCell ref="E140:E141"/>
    <mergeCell ref="D140:D141"/>
    <mergeCell ref="C101:J101"/>
    <mergeCell ref="G140:G141"/>
    <mergeCell ref="H140:H141"/>
    <mergeCell ref="I140:I141"/>
    <mergeCell ref="B46:B48"/>
    <mergeCell ref="B62:B63"/>
    <mergeCell ref="A116:A117"/>
    <mergeCell ref="G46:H46"/>
    <mergeCell ref="G38:H38"/>
    <mergeCell ref="G57:H57"/>
    <mergeCell ref="A66:A67"/>
    <mergeCell ref="C66:C67"/>
    <mergeCell ref="A68:A69"/>
    <mergeCell ref="B68:B69"/>
    <mergeCell ref="C62:C63"/>
    <mergeCell ref="A62:A63"/>
    <mergeCell ref="D62:D63"/>
    <mergeCell ref="G159:H159"/>
    <mergeCell ref="A90:A91"/>
    <mergeCell ref="A147:A148"/>
    <mergeCell ref="E147:E148"/>
    <mergeCell ref="D147:D148"/>
    <mergeCell ref="C112:C113"/>
    <mergeCell ref="D112:D113"/>
    <mergeCell ref="E68:E69"/>
    <mergeCell ref="E66:E67"/>
    <mergeCell ref="E62:E63"/>
    <mergeCell ref="G70:H70"/>
    <mergeCell ref="A120:A121"/>
    <mergeCell ref="F153:F154"/>
    <mergeCell ref="C153:C154"/>
    <mergeCell ref="C94:J94"/>
    <mergeCell ref="E90:E91"/>
    <mergeCell ref="F90:F91"/>
    <mergeCell ref="E31:E32"/>
    <mergeCell ref="C31:C32"/>
    <mergeCell ref="C57:C58"/>
    <mergeCell ref="D31:D32"/>
    <mergeCell ref="H42:H43"/>
    <mergeCell ref="D42:D43"/>
    <mergeCell ref="H90:H91"/>
    <mergeCell ref="G90:G91"/>
    <mergeCell ref="E40:E41"/>
    <mergeCell ref="E47:E48"/>
    <mergeCell ref="D57:D58"/>
    <mergeCell ref="E57:E58"/>
    <mergeCell ref="C47:C48"/>
    <mergeCell ref="D47:D48"/>
    <mergeCell ref="E42:E43"/>
    <mergeCell ref="D40:D41"/>
    <mergeCell ref="G58:H58"/>
    <mergeCell ref="A179:A180"/>
    <mergeCell ref="A112:A113"/>
    <mergeCell ref="A114:A115"/>
    <mergeCell ref="B114:B115"/>
    <mergeCell ref="C68:C69"/>
    <mergeCell ref="D66:D67"/>
    <mergeCell ref="D90:D91"/>
    <mergeCell ref="D116:D117"/>
    <mergeCell ref="A157:A158"/>
    <mergeCell ref="A151:A152"/>
    <mergeCell ref="B157:B159"/>
    <mergeCell ref="A177:A178"/>
    <mergeCell ref="B177:B178"/>
    <mergeCell ref="C177:C178"/>
    <mergeCell ref="C179:C180"/>
    <mergeCell ref="C147:C148"/>
    <mergeCell ref="D68:D69"/>
    <mergeCell ref="A153:A155"/>
    <mergeCell ref="B151:B155"/>
    <mergeCell ref="B66:B67"/>
    <mergeCell ref="B112:B113"/>
    <mergeCell ref="D177:D178"/>
    <mergeCell ref="B179:B180"/>
    <mergeCell ref="B140:B141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B8:B11"/>
    <mergeCell ref="J8:J11"/>
    <mergeCell ref="J12:J13"/>
    <mergeCell ref="D12:D13"/>
    <mergeCell ref="E12:E13"/>
    <mergeCell ref="C22:C23"/>
    <mergeCell ref="D22:D23"/>
    <mergeCell ref="B40:B41"/>
    <mergeCell ref="B57:B58"/>
    <mergeCell ref="C40:C41"/>
    <mergeCell ref="A3:A4"/>
    <mergeCell ref="B3:B4"/>
    <mergeCell ref="C3:C4"/>
    <mergeCell ref="B28:B29"/>
    <mergeCell ref="C28:C29"/>
    <mergeCell ref="B31:B32"/>
    <mergeCell ref="A31:A32"/>
    <mergeCell ref="A12:A13"/>
    <mergeCell ref="A42:A43"/>
    <mergeCell ref="C55:J55"/>
    <mergeCell ref="A40:A41"/>
    <mergeCell ref="D28:D29"/>
    <mergeCell ref="E28:E29"/>
    <mergeCell ref="C42:C43"/>
    <mergeCell ref="B42:B43"/>
    <mergeCell ref="J28:J29"/>
    <mergeCell ref="A57:A58"/>
    <mergeCell ref="F42:F43"/>
    <mergeCell ref="G42:G43"/>
    <mergeCell ref="B147:B148"/>
    <mergeCell ref="F116:F117"/>
    <mergeCell ref="F151:F152"/>
    <mergeCell ref="D114:D115"/>
    <mergeCell ref="G116:G117"/>
    <mergeCell ref="C151:C152"/>
    <mergeCell ref="B116:B117"/>
    <mergeCell ref="C116:C117"/>
    <mergeCell ref="J147:J148"/>
    <mergeCell ref="E116:E117"/>
    <mergeCell ref="B120:B121"/>
    <mergeCell ref="D120:D121"/>
    <mergeCell ref="E120:E121"/>
    <mergeCell ref="E114:E115"/>
    <mergeCell ref="C120:C121"/>
    <mergeCell ref="C114:C115"/>
    <mergeCell ref="B144:B145"/>
    <mergeCell ref="F147:F148"/>
    <mergeCell ref="J120:J121"/>
    <mergeCell ref="E151:E152"/>
    <mergeCell ref="C142:J142"/>
    <mergeCell ref="G147:G148"/>
    <mergeCell ref="H147:H148"/>
    <mergeCell ref="I147:I148"/>
    <mergeCell ref="B164:B165"/>
    <mergeCell ref="F196:H196"/>
    <mergeCell ref="H116:H117"/>
    <mergeCell ref="F194:H194"/>
    <mergeCell ref="G177:G178"/>
    <mergeCell ref="C176:J176"/>
    <mergeCell ref="J140:J141"/>
    <mergeCell ref="F179:F180"/>
    <mergeCell ref="E177:E178"/>
    <mergeCell ref="F177:F178"/>
    <mergeCell ref="E179:E180"/>
    <mergeCell ref="D179:D180"/>
    <mergeCell ref="E157:E158"/>
    <mergeCell ref="H177:H178"/>
    <mergeCell ref="I177:I178"/>
    <mergeCell ref="J157:J159"/>
    <mergeCell ref="A193:J193"/>
    <mergeCell ref="A192:J192"/>
    <mergeCell ref="G179:G180"/>
    <mergeCell ref="J179:J180"/>
    <mergeCell ref="I179:I180"/>
    <mergeCell ref="H179:H180"/>
    <mergeCell ref="J153:J154"/>
    <mergeCell ref="E167:E169"/>
    <mergeCell ref="D153:D154"/>
    <mergeCell ref="E153:E154"/>
    <mergeCell ref="D151:D152"/>
    <mergeCell ref="J151:J152"/>
    <mergeCell ref="C170:C172"/>
    <mergeCell ref="D170:D172"/>
    <mergeCell ref="E170:E172"/>
    <mergeCell ref="C173:C175"/>
    <mergeCell ref="D173:D175"/>
    <mergeCell ref="E173:E175"/>
    <mergeCell ref="J164:J166"/>
    <mergeCell ref="J167:J169"/>
    <mergeCell ref="J170:J172"/>
    <mergeCell ref="J173:J175"/>
    <mergeCell ref="C164:C166"/>
    <mergeCell ref="D164:D166"/>
    <mergeCell ref="E164:E166"/>
    <mergeCell ref="C167:C169"/>
    <mergeCell ref="D167:D169"/>
    <mergeCell ref="D157:D158"/>
    <mergeCell ref="C157:C158"/>
    <mergeCell ref="H172:I172"/>
    <mergeCell ref="H173:I173"/>
    <mergeCell ref="H174:I174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8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20" manualBreakCount="20">
    <brk id="11" max="9" man="1"/>
    <brk id="19" max="9" man="1"/>
    <brk id="29" max="9" man="1"/>
    <brk id="38" max="9" man="1"/>
    <brk id="48" max="9" man="1"/>
    <brk id="56" max="9" man="1"/>
    <brk id="65" max="9" man="1"/>
    <brk id="72" max="9" man="1"/>
    <brk id="78" max="9" man="1"/>
    <brk id="83" max="9" man="1"/>
    <brk id="88" max="9" man="1"/>
    <brk id="96" max="9" man="1"/>
    <brk id="106" max="9" man="1"/>
    <brk id="118" max="9" man="1"/>
    <brk id="129" max="9" man="1"/>
    <brk id="138" max="9" man="1"/>
    <brk id="150" max="9" man="1"/>
    <brk id="159" max="9" man="1"/>
    <brk id="175" max="9" man="1"/>
    <brk id="18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Показники результативності</vt:lpstr>
      <vt:lpstr>Напрями діяльності</vt:lpstr>
      <vt:lpstr>'Напрями діяльності'!Область_печати</vt:lpstr>
      <vt:lpstr>'Показники результативності'!Область_печати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User</cp:lastModifiedBy>
  <cp:lastPrinted>2025-12-05T07:47:39Z</cp:lastPrinted>
  <dcterms:created xsi:type="dcterms:W3CDTF">2018-04-02T09:23:17Z</dcterms:created>
  <dcterms:modified xsi:type="dcterms:W3CDTF">2025-12-08T07:41:07Z</dcterms:modified>
</cp:coreProperties>
</file>